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8535" firstSheet="1" activeTab="10"/>
  </bookViews>
  <sheets>
    <sheet name="1.sz.melléklet Mérleg" sheetId="1" r:id="rId1"/>
    <sheet name="1.1.sz. melléklet" sheetId="2" r:id="rId2"/>
    <sheet name="1.2.sz. melléklet (2)" sheetId="3" r:id="rId3"/>
    <sheet name="2.melléklet" sheetId="4" r:id="rId4"/>
    <sheet name="3.melléklet " sheetId="5" r:id="rId5"/>
    <sheet name="4.sz. melléklet " sheetId="6" r:id="rId6"/>
    <sheet name="5. mell" sheetId="7" r:id="rId7"/>
    <sheet name="6.melléklet" sheetId="8" r:id="rId8"/>
    <sheet name="7-8." sheetId="9" r:id="rId9"/>
    <sheet name="9.mell," sheetId="10" r:id="rId10"/>
    <sheet name="10.sz. melléklet  " sheetId="11" r:id="rId11"/>
  </sheets>
  <definedNames/>
  <calcPr fullCalcOnLoad="1"/>
</workbook>
</file>

<file path=xl/sharedStrings.xml><?xml version="1.0" encoding="utf-8"?>
<sst xmlns="http://schemas.openxmlformats.org/spreadsheetml/2006/main" count="503" uniqueCount="304">
  <si>
    <t>Ssz.</t>
  </si>
  <si>
    <t>Bevételek</t>
  </si>
  <si>
    <t>Összeg     e Ft</t>
  </si>
  <si>
    <t>Összeg    e Ft</t>
  </si>
  <si>
    <t>KIADÁSOK</t>
  </si>
  <si>
    <t>BEVÉTELEK</t>
  </si>
  <si>
    <t>1.</t>
  </si>
  <si>
    <t>2.</t>
  </si>
  <si>
    <t>3.</t>
  </si>
  <si>
    <t>4.</t>
  </si>
  <si>
    <t>Helyi önkormányzatok kiegészítő támogatása</t>
  </si>
  <si>
    <t>I.</t>
  </si>
  <si>
    <t>Működési célú támogatások államháztartáson belülről</t>
  </si>
  <si>
    <t>Működési célú támogatások államháztartáson kívülről</t>
  </si>
  <si>
    <t>Közhatalmi bevételek (adók, díjak, egyéb bev.)</t>
  </si>
  <si>
    <t>II.</t>
  </si>
  <si>
    <t>III.</t>
  </si>
  <si>
    <t>Működési bevételek</t>
  </si>
  <si>
    <t>IV.</t>
  </si>
  <si>
    <t>I. Tárgyévi működési bevételek</t>
  </si>
  <si>
    <t>5.</t>
  </si>
  <si>
    <t>6.</t>
  </si>
  <si>
    <t>Előző évi működési maradvány igénybevétele</t>
  </si>
  <si>
    <t>MŰKÖDÉSI BEVÉTELEK ÖSSZESEN</t>
  </si>
  <si>
    <t>7.</t>
  </si>
  <si>
    <t>8.</t>
  </si>
  <si>
    <t>9.</t>
  </si>
  <si>
    <t>Felhalmozási célú támogatások államháztartáson belülről</t>
  </si>
  <si>
    <t>Felhalmozási célú támogatások államháztartáson kívülről</t>
  </si>
  <si>
    <t>Fejlesztési bevételek</t>
  </si>
  <si>
    <t>II: Tárgyévi fejlesztési bevételek</t>
  </si>
  <si>
    <t>10.</t>
  </si>
  <si>
    <t>Előző évi fejlesztési maradvány igénybevétele</t>
  </si>
  <si>
    <t>FEJLESZTÉSI BEVÉTELEK ÖSSZESEN</t>
  </si>
  <si>
    <t>BEVÉTELEK MINDÖSSZESEN</t>
  </si>
  <si>
    <t>Személyi juttatások</t>
  </si>
  <si>
    <t>Munkaadókat terhelő járulékok és szociális hozzájár.adó</t>
  </si>
  <si>
    <t>Dologi kiadások</t>
  </si>
  <si>
    <t>Ellátottak pénzbeli juttatásai</t>
  </si>
  <si>
    <t>Egyéb működési célú kiadások államháztartáson belülre</t>
  </si>
  <si>
    <t>Egyéb működési célú kiadások államháztartáson kívülre</t>
  </si>
  <si>
    <t>Tartalék</t>
  </si>
  <si>
    <t>I. Tárgyévi működési kiadások</t>
  </si>
  <si>
    <t>MÚKÖDÉSI KIADÁSOK ÖSSZESEN</t>
  </si>
  <si>
    <t>11.</t>
  </si>
  <si>
    <t>Beruházások</t>
  </si>
  <si>
    <t>Felújítások</t>
  </si>
  <si>
    <t>Felhalmozási célra átadott pénzeszközök</t>
  </si>
  <si>
    <t>II. Tárgyévi fejlesztési kiadások</t>
  </si>
  <si>
    <t>12.</t>
  </si>
  <si>
    <t>KIADÁSOK MINDÖSSZESEN</t>
  </si>
  <si>
    <t>FEJLESZTÉSI  KIADÁSOK</t>
  </si>
  <si>
    <t>Felhalmozási célú finanszírozási kiadások</t>
  </si>
  <si>
    <t>Munkaadókat terhelő járulékok és szoc.hoz.adó</t>
  </si>
  <si>
    <t>Működési célú támogatások államházt. belülről</t>
  </si>
  <si>
    <t>Működési célú támogatások államházt. kívülről</t>
  </si>
  <si>
    <t>Irányító szervi támogatás</t>
  </si>
  <si>
    <t>Működési bevétel</t>
  </si>
  <si>
    <t>Egyéb működési célú kiadás</t>
  </si>
  <si>
    <t>FEJLESZTÉSI ÉS FELÚJÍTÁSI FELADATAI</t>
  </si>
  <si>
    <t xml:space="preserve">             adatok e Ft-ban </t>
  </si>
  <si>
    <t xml:space="preserve">M E G N E V E Z É S </t>
  </si>
  <si>
    <t>tervezett</t>
  </si>
  <si>
    <t>I. B E R U H Á Z Á S  O K</t>
  </si>
  <si>
    <t>FELUJÍTÁSOK ÖSSZESEN</t>
  </si>
  <si>
    <t>adatok  Ft-ban</t>
  </si>
  <si>
    <t>BERUHÁZÁSI CÉL MEGNEVEZÉSE</t>
  </si>
  <si>
    <t xml:space="preserve">UNIÓS </t>
  </si>
  <si>
    <t>TÁMOGATÁS</t>
  </si>
  <si>
    <t>FORRÁS</t>
  </si>
  <si>
    <t>Közvilágítás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</si>
  <si>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</si>
  <si>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</si>
  <si>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</si>
  <si>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</si>
  <si>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</si>
  <si>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</si>
  <si>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</si>
  <si>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</si>
  <si>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</si>
  <si>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</si>
  <si>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</si>
  <si>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</si>
  <si>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</si>
  <si>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</si>
  <si>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Kiadások</t>
  </si>
  <si>
    <t>10. Felújítási kiadások</t>
  </si>
  <si>
    <t>11. Fejlesztési kiad.</t>
  </si>
  <si>
    <t>Szs.</t>
  </si>
  <si>
    <t>KIEMELT ELŐIRÁNYZATOK</t>
  </si>
  <si>
    <t>Személyi illetmény</t>
  </si>
  <si>
    <t>Munkaad.terh.járul.</t>
  </si>
  <si>
    <t>Dologi kiadás</t>
  </si>
  <si>
    <t>Ellátottak juttatásai</t>
  </si>
  <si>
    <t>Működés összesen</t>
  </si>
  <si>
    <t>Állami támogatás</t>
  </si>
  <si>
    <t>Beruházás</t>
  </si>
  <si>
    <t>Fejlesztés összesen</t>
  </si>
  <si>
    <t>KIADÁS ÖSSZESEN</t>
  </si>
  <si>
    <t>FELADATOK MEGNEVEZÉSE</t>
  </si>
  <si>
    <t>ÖNÁLLÓ INTÉZMÉNY</t>
  </si>
  <si>
    <t>IGAZGATÁSI FELADATOK</t>
  </si>
  <si>
    <t>EGYÉB FELADATOK</t>
  </si>
  <si>
    <t>Zöldterület kezelés</t>
  </si>
  <si>
    <t>Város-, községgazdálkodás</t>
  </si>
  <si>
    <t>13.</t>
  </si>
  <si>
    <t>adatok e Ft-ban</t>
  </si>
  <si>
    <t>14.</t>
  </si>
  <si>
    <t>15.</t>
  </si>
  <si>
    <t>16.</t>
  </si>
  <si>
    <t>17.</t>
  </si>
  <si>
    <t>18.</t>
  </si>
  <si>
    <t>MINDÖSSZESEN</t>
  </si>
  <si>
    <t>Egyéb műk. kiadás</t>
  </si>
  <si>
    <t>Közhat. bevétel</t>
  </si>
  <si>
    <t>Működési célú átvett</t>
  </si>
  <si>
    <t>Pénzmaradvány</t>
  </si>
  <si>
    <t>BEVÉTEL ÖSSZESEN</t>
  </si>
  <si>
    <t>ebből:</t>
  </si>
  <si>
    <t>Kötelező önkormányzati feladatok</t>
  </si>
  <si>
    <t>Államigazgatási feladatok</t>
  </si>
  <si>
    <t>Önként vállalt feladatok</t>
  </si>
  <si>
    <t>Önkormányzatok elszámolásai a központi költségvetéssel</t>
  </si>
  <si>
    <t>Fejlesztési célú bev.</t>
  </si>
  <si>
    <t>EGYÉB</t>
  </si>
  <si>
    <t>A.</t>
  </si>
  <si>
    <t>B.</t>
  </si>
  <si>
    <t>C.</t>
  </si>
  <si>
    <t>ssz.</t>
  </si>
  <si>
    <t xml:space="preserve">I. </t>
  </si>
  <si>
    <t>Helyi önkormányzatok ált. támogatása</t>
  </si>
  <si>
    <t>Zöldterület karbantartása</t>
  </si>
  <si>
    <t>Köztemető fenntartása</t>
  </si>
  <si>
    <t>Közutak fenntartása</t>
  </si>
  <si>
    <t>Egyéb kötelező önkormányzati feladatok</t>
  </si>
  <si>
    <t>Egyes köznevelési feladatok támogatása</t>
  </si>
  <si>
    <t>Szociális és gyermekjóléti feladatok támogatása</t>
  </si>
  <si>
    <t>Pénzbeli, szociális ellátások</t>
  </si>
  <si>
    <t>Normatív támogatások összesen</t>
  </si>
  <si>
    <t>TÁMOGATÁSOK ÖSSZESEN</t>
  </si>
  <si>
    <t>Közművelődési, könyvtári feladatok</t>
  </si>
  <si>
    <t>V.</t>
  </si>
  <si>
    <t>1. Támogatások</t>
  </si>
  <si>
    <t>2. Közhatalmi bevételek</t>
  </si>
  <si>
    <t>3. Működési bevételek</t>
  </si>
  <si>
    <t>5. Felh.c. átvett pénze.</t>
  </si>
  <si>
    <t>6. Fejlesztési bevételek</t>
  </si>
  <si>
    <t>7. Előző évi pénzm.</t>
  </si>
  <si>
    <t xml:space="preserve"> 8.Bevételek összesen</t>
  </si>
  <si>
    <t>9.Müködési kiadások</t>
  </si>
  <si>
    <t>záró pénzáll.9-14.)</t>
  </si>
  <si>
    <t>MŰKÖDÉSI KIADÁSOK ÖSSZESEN</t>
  </si>
  <si>
    <t>4. Műk.c.átvett pénzeszk.</t>
  </si>
  <si>
    <t>21.</t>
  </si>
  <si>
    <t>22.</t>
  </si>
  <si>
    <t>24.</t>
  </si>
  <si>
    <t>Keszegi Óvoda</t>
  </si>
  <si>
    <t xml:space="preserve">     1. Szent Imre út építése</t>
  </si>
  <si>
    <t>terv</t>
  </si>
  <si>
    <t>II. F E L Ú J Í T Á S O K</t>
  </si>
  <si>
    <t xml:space="preserve">Ssz. </t>
  </si>
  <si>
    <t>Óvodapedagógusok és segítőik bértámogatása</t>
  </si>
  <si>
    <t>Óvodaműködtetési támogatás</t>
  </si>
  <si>
    <t>Szociális étkeztetés</t>
  </si>
  <si>
    <t>Házi segítségnyújtás</t>
  </si>
  <si>
    <t>Egyéb állami támogatás</t>
  </si>
  <si>
    <t>NORMATÍV ÁLLAMI HOZZÁJÁRULÁSAI</t>
  </si>
  <si>
    <t>BERUHÁZÁSOK ÖSSZESEN:</t>
  </si>
  <si>
    <t xml:space="preserve">Működési célú állami támogatások </t>
  </si>
  <si>
    <t>FEJLESZTÉSI KIADÁS ÖSSZES:</t>
  </si>
  <si>
    <t>Keszegi óvoda</t>
  </si>
  <si>
    <t>Intézményfinanszírozás</t>
  </si>
  <si>
    <t>Fejlesztési kiadások</t>
  </si>
  <si>
    <t>Felújítás</t>
  </si>
  <si>
    <t>074031</t>
  </si>
  <si>
    <t>045120</t>
  </si>
  <si>
    <t>Útépítés</t>
  </si>
  <si>
    <t>045160</t>
  </si>
  <si>
    <t>Közutak, hidak fenntartása</t>
  </si>
  <si>
    <t>096010</t>
  </si>
  <si>
    <t>Óvodai intézményi étkeztetés</t>
  </si>
  <si>
    <t>096020</t>
  </si>
  <si>
    <t>Iskolai intézményi étkeztetés</t>
  </si>
  <si>
    <t>066010</t>
  </si>
  <si>
    <t>011130</t>
  </si>
  <si>
    <t>064010</t>
  </si>
  <si>
    <t>066020</t>
  </si>
  <si>
    <t>091140</t>
  </si>
  <si>
    <t>Óvodai nevelés, ellátás működtetés</t>
  </si>
  <si>
    <t>072111</t>
  </si>
  <si>
    <t>Háziorvosi alapellátás</t>
  </si>
  <si>
    <t>072112</t>
  </si>
  <si>
    <t>Háziorvosi ügyeleti alapellátás</t>
  </si>
  <si>
    <t xml:space="preserve">Család és nővédelemi eü. gondozás </t>
  </si>
  <si>
    <t>107051</t>
  </si>
  <si>
    <t>107052</t>
  </si>
  <si>
    <t>084032</t>
  </si>
  <si>
    <t>Civil szervezetek program támog.</t>
  </si>
  <si>
    <t>041233</t>
  </si>
  <si>
    <t>Hosszabb időtartamú közfoglalk.</t>
  </si>
  <si>
    <t>082091</t>
  </si>
  <si>
    <t>Közművelődés-köz. és társ. fejl.</t>
  </si>
  <si>
    <t>081030</t>
  </si>
  <si>
    <t>Sportlétesítmények működési tám.</t>
  </si>
  <si>
    <t>013320</t>
  </si>
  <si>
    <t>Köztemető fenntartás és működtet.</t>
  </si>
  <si>
    <t>Kormány-zati funkció</t>
  </si>
  <si>
    <t>Keszeg Községi Önkormányzata 2014. évi előirányzat felhasználási ütemterv</t>
  </si>
  <si>
    <t>e Ft</t>
  </si>
  <si>
    <t>Támogatott szervezet, feladat megnevezése</t>
  </si>
  <si>
    <t>Terv</t>
  </si>
  <si>
    <t>Sportegyesület</t>
  </si>
  <si>
    <t>Keszegi Polgárőr Szervezet</t>
  </si>
  <si>
    <t>Végleges pénzeszköz átadás államháztartáson kivülre</t>
  </si>
  <si>
    <t>Bevételi jogcím</t>
  </si>
  <si>
    <t>Ellátottak térítési díjának, kártérítésének elengedése</t>
  </si>
  <si>
    <t>Magánszemélyek kommunális adójából biztosított kedvezmény, mentesség</t>
  </si>
  <si>
    <t>Iparűzési adóból biztosított kedvezmény, mentesség</t>
  </si>
  <si>
    <t>Gépjárműadóból biztosított kedvezmény, mentesség</t>
  </si>
  <si>
    <t>Eszközök hasznosítása utáni kedvezmény, menteség</t>
  </si>
  <si>
    <t>Egyéb nyújtott kevezmény, kölcsönelengedés</t>
  </si>
  <si>
    <t>Összesen:</t>
  </si>
  <si>
    <t>Szendehelyi Közös Önkormányzati Hivatal fenntartáshoz</t>
  </si>
  <si>
    <t>Hagyományőrző Csoport, Énekkar</t>
  </si>
  <si>
    <t xml:space="preserve">Terv </t>
  </si>
  <si>
    <t>Keszeg Községi Önkormányzat által adott közvetett támogatások</t>
  </si>
  <si>
    <t>12. Tartalék felhaszn.</t>
  </si>
  <si>
    <t>13. Kiadás összesen</t>
  </si>
  <si>
    <t>14. Egyenlegek (havi</t>
  </si>
  <si>
    <t>Engedé-lyezett létszám</t>
  </si>
  <si>
    <t>1 fő</t>
  </si>
  <si>
    <t>EGYÉB FELADATOK ebből:</t>
  </si>
  <si>
    <t>Alsópetény átadott pénzeszközök</t>
  </si>
  <si>
    <t>KESZEG FESZT Egyesület</t>
  </si>
  <si>
    <t>2017.</t>
  </si>
  <si>
    <t>Kiegészítés</t>
  </si>
  <si>
    <t>BEVÉTELEK ÖSSZESEN 2015.évben</t>
  </si>
  <si>
    <t>BERUHÁZÁS ÖSSZES KADÁSA 2015.évben</t>
  </si>
  <si>
    <t>5 fő</t>
  </si>
  <si>
    <t>Települési támogatás</t>
  </si>
  <si>
    <t>12 fő</t>
  </si>
  <si>
    <t>Finanszírozási bevétel</t>
  </si>
  <si>
    <t>2016.évi eredeti előir.</t>
  </si>
  <si>
    <t>2018.</t>
  </si>
  <si>
    <t>096015</t>
  </si>
  <si>
    <t>Intézményi étkeztetés</t>
  </si>
  <si>
    <t>Lakott külterülettel kapcsolatos  feladatok</t>
  </si>
  <si>
    <t>Gyermekétkeztetés elismert dolgozók bértámogatása</t>
  </si>
  <si>
    <t>Gyermekétkeztetés üzemeltetési támogatása</t>
  </si>
  <si>
    <t>alakulását bemutató mérleg</t>
  </si>
  <si>
    <t>I. BEVÉTELEK</t>
  </si>
  <si>
    <t>BEVÉTELEK ÖSSZESEN:</t>
  </si>
  <si>
    <t>II. KIADÁSOK</t>
  </si>
  <si>
    <t>Közhatalmi bevételek</t>
  </si>
  <si>
    <t>Működési célú atvett pénzeszközök</t>
  </si>
  <si>
    <t>Felhalmotzási bevételek</t>
  </si>
  <si>
    <t>Felhalmozási bevételek</t>
  </si>
  <si>
    <t>Felhalmozási célú átvett pénzeszközök</t>
  </si>
  <si>
    <t>Finanszírozási bevételek</t>
  </si>
  <si>
    <t>Működési kiadások</t>
  </si>
  <si>
    <t>Munkaadót terhelő járulékok és szociális hozzájárulási adó</t>
  </si>
  <si>
    <t>Felhalmozási kiadások</t>
  </si>
  <si>
    <t>Egyéb felhalmozási kiadások</t>
  </si>
  <si>
    <t>Finanszírozási kiadások</t>
  </si>
  <si>
    <t>KIADÁSOK ÖSSZESEN</t>
  </si>
  <si>
    <t>Költségvetési létszámkeret közfoglalkoztatottak nélkül (fő)</t>
  </si>
  <si>
    <t>Egyéb működési célú kiadások</t>
  </si>
  <si>
    <t>évi</t>
  </si>
  <si>
    <t>zat 2017. évi előirányzat felhasználási ütemterv</t>
  </si>
  <si>
    <t>8. melléklet a /2017.(II.8.) önkormányzati rendelethez</t>
  </si>
  <si>
    <t>2017.évi terv</t>
  </si>
  <si>
    <t>KIMUTATÁS KESZEG KÖZSÉGI ÖNKORMÁNYZAT 2017. ÉVBEN EURÓPAI UNIÓS TÁMOGATÁSSAL MEGVALÓSULÓ BERUHÁZÁSÁRÓL</t>
  </si>
  <si>
    <t>KESZEG KÖZSÉGI ÖNKORMÁNYZAT 2017.ÉVI KÖLTSÉGVETÉS KIADÁSAINAK RÉSZLETEZÉSE</t>
  </si>
  <si>
    <t>KESZEG KÖZSÉGI ÖNKORMÁNYZAT 2017.ÉVI KÖLTSÉGVETÉS BEVÉTELEINEK RÉSZLETEZÉSE</t>
  </si>
  <si>
    <t>KESZEGI ÓVODA  2017. ÉVI KÖLTSÉGVETÉSI  MÉRLEGE</t>
  </si>
  <si>
    <t>KESZEG KÖZSÉGI ÖNKORMÁNYZAT 2017. ÉVI</t>
  </si>
  <si>
    <t>Házi segítségnyújtás - szociális segítség</t>
  </si>
  <si>
    <t>Házi segítségnyújtás - személyi gondozás</t>
  </si>
  <si>
    <t>2019.</t>
  </si>
  <si>
    <t>107060</t>
  </si>
  <si>
    <t>13 fő</t>
  </si>
  <si>
    <t xml:space="preserve">     2.Pályázatok önerő(külterületi utak, falubusz)</t>
  </si>
  <si>
    <t>KESZEG KÖZSÉGI ÖNKORMÁNYZAT  2017. ÉVI KÖLTSÉGVETÉSI ÖSSZEVONT MÉRLEGE</t>
  </si>
  <si>
    <t>KESZEG KÖZSÉGI ÖNKORMÁNYZAT  2017. ÉVI KÖLTSÉGVETÉSI MÉRLEGE</t>
  </si>
  <si>
    <t xml:space="preserve">KESZEG KÖZSÉGI ÖNKORMÁNYZAT 2017. ÉVI  </t>
  </si>
  <si>
    <t>2017. évi pénzeszközátadások és támogatásértékű kiadások</t>
  </si>
  <si>
    <t>2017. évi támogtásértékű kiadás</t>
  </si>
  <si>
    <t>Bevételek és kiadások 2017-2018-2019. évi</t>
  </si>
  <si>
    <t xml:space="preserve">     4.Ingatlan vásárlása</t>
  </si>
  <si>
    <t xml:space="preserve">     4. Erdei kilátó, tanösvény</t>
  </si>
  <si>
    <t>1. Civilház felújítása</t>
  </si>
  <si>
    <t>1. Vis maior</t>
  </si>
  <si>
    <t xml:space="preserve">     3. Böszkeségpont</t>
  </si>
  <si>
    <t>1. melléklet a  1/2017.(II.9.) önkormányzati rendelethez</t>
  </si>
  <si>
    <t>1.1.  melléklet a  1/2017.(II.9.) önkormányzati rendelethez</t>
  </si>
  <si>
    <t>1.2. melléklet a  1/2017.(II.9.) önkormányzati rendelethez</t>
  </si>
  <si>
    <t>2. melléklet a   1/2017.(II.9.) számú önkormányzati rendelethez</t>
  </si>
  <si>
    <t>3. melléklet a   1 /2017.(II.9.) számú önkormányzati rendelethez</t>
  </si>
  <si>
    <t>4. melléklet a  1 /2017. (II.9.) önkormányzati rendelethez</t>
  </si>
  <si>
    <t>5. melléklet a  1/2017. (II.9.)  önkormányzati  rendelethez</t>
  </si>
  <si>
    <t>6. melléklet a  1/2017.(II.9.) önkormányzati rendelethez</t>
  </si>
  <si>
    <t>7. melléklet a  1/2017. (II.9.) önkormányzati rendelethez</t>
  </si>
  <si>
    <t>9. számú melléklet a  1/2017.(II.9. ) önkormányzati rendelethez</t>
  </si>
  <si>
    <t>10. számú melléklet a  1/2017. (II.9.)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</si>
</sst>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\-#,##0"/>
    <numFmt numFmtId="165" formatCode="0.0;[Red]0.0"/>
    <numFmt numFmtId="166" formatCode="#,##0.0"/>
    <numFmt numFmtId="167" formatCode="0.0"/>
    <numFmt numFmtId="168" formatCode="0;[Red]0"/>
    <numFmt numFmtId="169" formatCode="[$-40E]yyyy\.\ mmmm\ d\."/>
  </numFmts>
  <fonts count="5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3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2" xfId="0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0" fontId="0" fillId="0" borderId="0" xfId="57">
      <alignment/>
      <protection/>
    </xf>
    <xf numFmtId="0" fontId="1" fillId="0" borderId="0" xfId="57" applyFont="1">
      <alignment/>
      <protection/>
    </xf>
    <xf numFmtId="0" fontId="32" fillId="0" borderId="0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9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3" fontId="2" fillId="0" borderId="0" xfId="57" applyNumberFormat="1" applyFont="1" applyAlignment="1">
      <alignment vertical="center"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 applyAlignment="1">
      <alignment vertical="center"/>
      <protection/>
    </xf>
    <xf numFmtId="3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10" fillId="0" borderId="19" xfId="57" applyFont="1" applyBorder="1">
      <alignment/>
      <protection/>
    </xf>
    <xf numFmtId="0" fontId="33" fillId="0" borderId="19" xfId="57" applyFont="1" applyBorder="1">
      <alignment/>
      <protection/>
    </xf>
    <xf numFmtId="0" fontId="8" fillId="0" borderId="19" xfId="57" applyFont="1" applyBorder="1">
      <alignment/>
      <protection/>
    </xf>
    <xf numFmtId="0" fontId="7" fillId="0" borderId="19" xfId="57" applyFont="1" applyBorder="1">
      <alignment/>
      <protection/>
    </xf>
    <xf numFmtId="0" fontId="0" fillId="0" borderId="19" xfId="57" applyBorder="1">
      <alignment/>
      <protection/>
    </xf>
    <xf numFmtId="0" fontId="34" fillId="0" borderId="19" xfId="57" applyFont="1" applyBorder="1">
      <alignment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12" xfId="0" applyNumberFormat="1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57" applyFont="1">
      <alignment/>
      <protection/>
    </xf>
    <xf numFmtId="0" fontId="2" fillId="0" borderId="0" xfId="57" applyFont="1" applyBorder="1" applyAlignment="1">
      <alignment horizontal="right"/>
      <protection/>
    </xf>
    <xf numFmtId="3" fontId="7" fillId="0" borderId="12" xfId="0" applyNumberFormat="1" applyFont="1" applyFill="1" applyBorder="1" applyAlignment="1">
      <alignment/>
    </xf>
    <xf numFmtId="0" fontId="2" fillId="0" borderId="0" xfId="57" applyFont="1" applyBorder="1">
      <alignment/>
      <protection/>
    </xf>
    <xf numFmtId="0" fontId="0" fillId="0" borderId="0" xfId="57" applyBorder="1">
      <alignment/>
      <protection/>
    </xf>
    <xf numFmtId="3" fontId="8" fillId="0" borderId="12" xfId="0" applyNumberFormat="1" applyFont="1" applyFill="1" applyBorder="1" applyAlignment="1">
      <alignment/>
    </xf>
    <xf numFmtId="0" fontId="0" fillId="0" borderId="0" xfId="58">
      <alignment/>
      <protection/>
    </xf>
    <xf numFmtId="0" fontId="35" fillId="0" borderId="0" xfId="56" applyAlignment="1">
      <alignment horizontal="center"/>
      <protection/>
    </xf>
    <xf numFmtId="3" fontId="4" fillId="0" borderId="20" xfId="56" applyNumberFormat="1" applyFont="1" applyBorder="1">
      <alignment/>
      <protection/>
    </xf>
    <xf numFmtId="3" fontId="4" fillId="0" borderId="0" xfId="56" applyNumberFormat="1" applyFont="1" applyBorder="1" applyAlignment="1">
      <alignment/>
      <protection/>
    </xf>
    <xf numFmtId="3" fontId="0" fillId="0" borderId="0" xfId="58" applyNumberFormat="1">
      <alignment/>
      <protection/>
    </xf>
    <xf numFmtId="3" fontId="2" fillId="0" borderId="21" xfId="0" applyNumberFormat="1" applyFont="1" applyBorder="1" applyAlignment="1">
      <alignment horizontal="right"/>
    </xf>
    <xf numFmtId="3" fontId="36" fillId="0" borderId="20" xfId="56" applyNumberFormat="1" applyFont="1" applyBorder="1">
      <alignment/>
      <protection/>
    </xf>
    <xf numFmtId="3" fontId="36" fillId="0" borderId="22" xfId="56" applyNumberFormat="1" applyFont="1" applyBorder="1">
      <alignment/>
      <protection/>
    </xf>
    <xf numFmtId="3" fontId="36" fillId="0" borderId="23" xfId="56" applyNumberFormat="1" applyFont="1" applyBorder="1">
      <alignment/>
      <protection/>
    </xf>
    <xf numFmtId="3" fontId="37" fillId="0" borderId="20" xfId="56" applyNumberFormat="1" applyFont="1" applyBorder="1">
      <alignment/>
      <protection/>
    </xf>
    <xf numFmtId="3" fontId="40" fillId="0" borderId="20" xfId="56" applyNumberFormat="1" applyFont="1" applyFill="1" applyBorder="1" applyAlignment="1">
      <alignment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vertical="center"/>
      <protection/>
    </xf>
    <xf numFmtId="3" fontId="3" fillId="0" borderId="26" xfId="57" applyNumberFormat="1" applyFont="1" applyFill="1" applyBorder="1" applyAlignment="1">
      <alignment horizontal="center"/>
      <protection/>
    </xf>
    <xf numFmtId="3" fontId="3" fillId="0" borderId="19" xfId="57" applyNumberFormat="1" applyFont="1" applyFill="1" applyBorder="1" applyAlignment="1">
      <alignment horizontal="center"/>
      <protection/>
    </xf>
    <xf numFmtId="3" fontId="2" fillId="0" borderId="27" xfId="57" applyNumberFormat="1" applyFont="1" applyFill="1" applyBorder="1" applyAlignment="1">
      <alignment horizontal="center"/>
      <protection/>
    </xf>
    <xf numFmtId="3" fontId="2" fillId="0" borderId="19" xfId="57" applyNumberFormat="1" applyFont="1" applyFill="1" applyBorder="1" applyAlignment="1">
      <alignment horizontal="center"/>
      <protection/>
    </xf>
    <xf numFmtId="3" fontId="32" fillId="0" borderId="28" xfId="57" applyNumberFormat="1" applyFont="1" applyFill="1" applyBorder="1" applyAlignment="1">
      <alignment horizontal="center" vertical="center"/>
      <protection/>
    </xf>
    <xf numFmtId="3" fontId="9" fillId="0" borderId="29" xfId="57" applyNumberFormat="1" applyFont="1" applyBorder="1" applyAlignment="1">
      <alignment horizontal="center" vertical="center"/>
      <protection/>
    </xf>
    <xf numFmtId="3" fontId="2" fillId="0" borderId="30" xfId="57" applyNumberFormat="1" applyFont="1" applyBorder="1">
      <alignment/>
      <protection/>
    </xf>
    <xf numFmtId="3" fontId="2" fillId="0" borderId="31" xfId="57" applyNumberFormat="1" applyFont="1" applyBorder="1">
      <alignment/>
      <protection/>
    </xf>
    <xf numFmtId="3" fontId="2" fillId="0" borderId="32" xfId="57" applyNumberFormat="1" applyFont="1" applyBorder="1">
      <alignment/>
      <protection/>
    </xf>
    <xf numFmtId="3" fontId="2" fillId="0" borderId="33" xfId="57" applyNumberFormat="1" applyFont="1" applyBorder="1">
      <alignment/>
      <protection/>
    </xf>
    <xf numFmtId="3" fontId="9" fillId="0" borderId="34" xfId="57" applyNumberFormat="1" applyFont="1" applyBorder="1" applyAlignment="1">
      <alignment horizontal="center" vertical="center"/>
      <protection/>
    </xf>
    <xf numFmtId="3" fontId="4" fillId="0" borderId="22" xfId="56" applyNumberFormat="1" applyFont="1" applyBorder="1" applyAlignment="1">
      <alignment/>
      <protection/>
    </xf>
    <xf numFmtId="3" fontId="37" fillId="0" borderId="23" xfId="56" applyNumberFormat="1" applyFont="1" applyBorder="1">
      <alignment/>
      <protection/>
    </xf>
    <xf numFmtId="3" fontId="37" fillId="0" borderId="25" xfId="56" applyNumberFormat="1" applyFont="1" applyBorder="1">
      <alignment/>
      <protection/>
    </xf>
    <xf numFmtId="3" fontId="38" fillId="0" borderId="25" xfId="56" applyNumberFormat="1" applyFont="1" applyFill="1" applyBorder="1">
      <alignment/>
      <protection/>
    </xf>
    <xf numFmtId="3" fontId="4" fillId="0" borderId="35" xfId="56" applyNumberFormat="1" applyFont="1" applyBorder="1">
      <alignment/>
      <protection/>
    </xf>
    <xf numFmtId="3" fontId="4" fillId="0" borderId="36" xfId="56" applyNumberFormat="1" applyFont="1" applyBorder="1" applyAlignment="1">
      <alignment/>
      <protection/>
    </xf>
    <xf numFmtId="3" fontId="4" fillId="0" borderId="37" xfId="56" applyNumberFormat="1" applyFont="1" applyBorder="1">
      <alignment/>
      <protection/>
    </xf>
    <xf numFmtId="3" fontId="36" fillId="0" borderId="37" xfId="56" applyNumberFormat="1" applyFont="1" applyBorder="1">
      <alignment/>
      <protection/>
    </xf>
    <xf numFmtId="3" fontId="36" fillId="0" borderId="38" xfId="56" applyNumberFormat="1" applyFont="1" applyBorder="1">
      <alignment/>
      <protection/>
    </xf>
    <xf numFmtId="3" fontId="37" fillId="0" borderId="37" xfId="56" applyNumberFormat="1" applyFont="1" applyBorder="1">
      <alignment/>
      <protection/>
    </xf>
    <xf numFmtId="3" fontId="39" fillId="0" borderId="37" xfId="56" applyNumberFormat="1" applyFont="1" applyFill="1" applyBorder="1" applyAlignment="1">
      <alignment/>
      <protection/>
    </xf>
    <xf numFmtId="3" fontId="37" fillId="0" borderId="39" xfId="56" applyNumberFormat="1" applyFont="1" applyBorder="1">
      <alignment/>
      <protection/>
    </xf>
    <xf numFmtId="3" fontId="37" fillId="0" borderId="40" xfId="56" applyNumberFormat="1" applyFont="1" applyBorder="1">
      <alignment/>
      <protection/>
    </xf>
    <xf numFmtId="3" fontId="37" fillId="0" borderId="38" xfId="56" applyNumberFormat="1" applyFont="1" applyBorder="1">
      <alignment/>
      <protection/>
    </xf>
    <xf numFmtId="3" fontId="36" fillId="0" borderId="39" xfId="56" applyNumberFormat="1" applyFont="1" applyBorder="1">
      <alignment/>
      <protection/>
    </xf>
    <xf numFmtId="3" fontId="38" fillId="0" borderId="40" xfId="56" applyNumberFormat="1" applyFont="1" applyFill="1" applyBorder="1">
      <alignment/>
      <protection/>
    </xf>
    <xf numFmtId="3" fontId="2" fillId="0" borderId="17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3" fontId="2" fillId="0" borderId="41" xfId="0" applyNumberFormat="1" applyFont="1" applyBorder="1" applyAlignment="1">
      <alignment horizontal="left"/>
    </xf>
    <xf numFmtId="3" fontId="2" fillId="0" borderId="19" xfId="57" applyNumberFormat="1" applyFont="1" applyFill="1" applyBorder="1" applyAlignment="1">
      <alignment horizontal="right"/>
      <protection/>
    </xf>
    <xf numFmtId="3" fontId="4" fillId="0" borderId="42" xfId="57" applyNumberFormat="1" applyFont="1" applyFill="1" applyBorder="1" applyAlignment="1">
      <alignment horizontal="right"/>
      <protection/>
    </xf>
    <xf numFmtId="3" fontId="4" fillId="0" borderId="28" xfId="57" applyNumberFormat="1" applyFont="1" applyFill="1" applyBorder="1" applyAlignment="1">
      <alignment horizontal="right" vertical="center"/>
      <protection/>
    </xf>
    <xf numFmtId="3" fontId="2" fillId="0" borderId="26" xfId="57" applyNumberFormat="1" applyFon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3" fontId="4" fillId="0" borderId="13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3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/>
    </xf>
    <xf numFmtId="3" fontId="10" fillId="0" borderId="49" xfId="0" applyNumberFormat="1" applyFont="1" applyBorder="1" applyAlignment="1">
      <alignment horizontal="center" wrapText="1"/>
    </xf>
    <xf numFmtId="3" fontId="2" fillId="0" borderId="49" xfId="0" applyNumberFormat="1" applyFont="1" applyBorder="1" applyAlignment="1">
      <alignment/>
    </xf>
    <xf numFmtId="3" fontId="10" fillId="0" borderId="50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4" fillId="0" borderId="54" xfId="0" applyNumberFormat="1" applyFont="1" applyBorder="1" applyAlignment="1">
      <alignment horizontal="right"/>
    </xf>
    <xf numFmtId="3" fontId="2" fillId="0" borderId="55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3" fontId="2" fillId="0" borderId="48" xfId="0" applyNumberFormat="1" applyFont="1" applyBorder="1" applyAlignment="1">
      <alignment/>
    </xf>
    <xf numFmtId="3" fontId="4" fillId="0" borderId="59" xfId="0" applyNumberFormat="1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3" fontId="2" fillId="0" borderId="32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5" fillId="0" borderId="5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37" fillId="0" borderId="12" xfId="56" applyNumberFormat="1" applyFont="1" applyBorder="1">
      <alignment/>
      <protection/>
    </xf>
    <xf numFmtId="0" fontId="0" fillId="0" borderId="0" xfId="0" applyFont="1" applyAlignment="1">
      <alignment horizontal="right"/>
    </xf>
    <xf numFmtId="3" fontId="40" fillId="0" borderId="22" xfId="56" applyNumberFormat="1" applyFont="1" applyFill="1" applyBorder="1" applyAlignment="1">
      <alignment/>
      <protection/>
    </xf>
    <xf numFmtId="0" fontId="4" fillId="0" borderId="61" xfId="57" applyFont="1" applyFill="1" applyBorder="1" applyAlignment="1">
      <alignment/>
      <protection/>
    </xf>
    <xf numFmtId="3" fontId="2" fillId="0" borderId="42" xfId="57" applyNumberFormat="1" applyFont="1" applyFill="1" applyBorder="1" applyAlignment="1">
      <alignment horizontal="right"/>
      <protection/>
    </xf>
    <xf numFmtId="3" fontId="3" fillId="0" borderId="42" xfId="57" applyNumberFormat="1" applyFont="1" applyFill="1" applyBorder="1" applyAlignment="1">
      <alignment horizontal="center"/>
      <protection/>
    </xf>
    <xf numFmtId="0" fontId="4" fillId="0" borderId="62" xfId="57" applyFont="1" applyFill="1" applyBorder="1" applyAlignment="1">
      <alignment horizontal="center" vertical="center"/>
      <protection/>
    </xf>
    <xf numFmtId="0" fontId="4" fillId="0" borderId="63" xfId="57" applyFont="1" applyFill="1" applyBorder="1" applyAlignment="1">
      <alignment horizontal="center" vertical="center"/>
      <protection/>
    </xf>
    <xf numFmtId="0" fontId="4" fillId="0" borderId="64" xfId="57" applyFont="1" applyFill="1" applyBorder="1" applyAlignment="1">
      <alignment horizontal="center" vertical="center"/>
      <protection/>
    </xf>
    <xf numFmtId="0" fontId="4" fillId="0" borderId="65" xfId="57" applyFont="1" applyFill="1" applyBorder="1" applyAlignment="1">
      <alignment vertical="center"/>
      <protection/>
    </xf>
    <xf numFmtId="3" fontId="2" fillId="0" borderId="66" xfId="57" applyNumberFormat="1" applyFont="1" applyFill="1" applyBorder="1" applyAlignment="1">
      <alignment horizontal="right"/>
      <protection/>
    </xf>
    <xf numFmtId="3" fontId="3" fillId="0" borderId="67" xfId="57" applyNumberFormat="1" applyFont="1" applyFill="1" applyBorder="1" applyAlignment="1">
      <alignment horizontal="center"/>
      <protection/>
    </xf>
    <xf numFmtId="3" fontId="3" fillId="0" borderId="68" xfId="57" applyNumberFormat="1" applyFont="1" applyFill="1" applyBorder="1" applyAlignment="1">
      <alignment horizontal="center"/>
      <protection/>
    </xf>
    <xf numFmtId="0" fontId="4" fillId="0" borderId="69" xfId="57" applyFont="1" applyFill="1" applyBorder="1" applyAlignment="1">
      <alignment/>
      <protection/>
    </xf>
    <xf numFmtId="3" fontId="4" fillId="0" borderId="68" xfId="57" applyNumberFormat="1" applyFont="1" applyFill="1" applyBorder="1" applyAlignment="1">
      <alignment horizontal="right"/>
      <protection/>
    </xf>
    <xf numFmtId="0" fontId="2" fillId="0" borderId="70" xfId="57" applyFont="1" applyFill="1" applyBorder="1">
      <alignment/>
      <protection/>
    </xf>
    <xf numFmtId="3" fontId="2" fillId="0" borderId="71" xfId="57" applyNumberFormat="1" applyFont="1" applyFill="1" applyBorder="1" applyAlignment="1">
      <alignment horizontal="center"/>
      <protection/>
    </xf>
    <xf numFmtId="3" fontId="2" fillId="0" borderId="67" xfId="57" applyNumberFormat="1" applyFont="1" applyFill="1" applyBorder="1" applyAlignment="1">
      <alignment horizontal="center"/>
      <protection/>
    </xf>
    <xf numFmtId="3" fontId="3" fillId="0" borderId="72" xfId="57" applyNumberFormat="1" applyFont="1" applyFill="1" applyBorder="1" applyAlignment="1">
      <alignment horizontal="center" vertical="center"/>
      <protection/>
    </xf>
    <xf numFmtId="3" fontId="0" fillId="0" borderId="73" xfId="57" applyNumberFormat="1" applyBorder="1">
      <alignment/>
      <protection/>
    </xf>
    <xf numFmtId="3" fontId="0" fillId="0" borderId="74" xfId="57" applyNumberFormat="1" applyBorder="1">
      <alignment/>
      <protection/>
    </xf>
    <xf numFmtId="3" fontId="2" fillId="0" borderId="42" xfId="57" applyNumberFormat="1" applyFont="1" applyFill="1" applyBorder="1" applyAlignment="1">
      <alignment horizontal="center"/>
      <protection/>
    </xf>
    <xf numFmtId="3" fontId="2" fillId="0" borderId="68" xfId="57" applyNumberFormat="1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3" fontId="48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 horizontal="right"/>
    </xf>
    <xf numFmtId="3" fontId="2" fillId="0" borderId="12" xfId="57" applyNumberFormat="1" applyFont="1" applyFill="1" applyBorder="1" applyAlignment="1">
      <alignment horizontal="right"/>
      <protection/>
    </xf>
    <xf numFmtId="0" fontId="4" fillId="0" borderId="75" xfId="57" applyFont="1" applyFill="1" applyBorder="1" applyAlignment="1">
      <alignment vertical="center"/>
      <protection/>
    </xf>
    <xf numFmtId="3" fontId="50" fillId="0" borderId="51" xfId="57" applyNumberFormat="1" applyFont="1" applyFill="1" applyBorder="1" applyAlignment="1">
      <alignment horizontal="center"/>
      <protection/>
    </xf>
    <xf numFmtId="0" fontId="2" fillId="0" borderId="76" xfId="57" applyFont="1" applyFill="1" applyBorder="1">
      <alignment/>
      <protection/>
    </xf>
    <xf numFmtId="3" fontId="3" fillId="0" borderId="77" xfId="57" applyNumberFormat="1" applyFont="1" applyFill="1" applyBorder="1" applyAlignment="1">
      <alignment horizontal="center"/>
      <protection/>
    </xf>
    <xf numFmtId="3" fontId="2" fillId="0" borderId="77" xfId="57" applyNumberFormat="1" applyFont="1" applyFill="1" applyBorder="1" applyAlignment="1">
      <alignment horizontal="right"/>
      <protection/>
    </xf>
    <xf numFmtId="3" fontId="51" fillId="0" borderId="77" xfId="57" applyNumberFormat="1" applyFont="1" applyFill="1" applyBorder="1" applyAlignment="1">
      <alignment horizontal="right"/>
      <protection/>
    </xf>
    <xf numFmtId="3" fontId="51" fillId="0" borderId="78" xfId="57" applyNumberFormat="1" applyFont="1" applyFill="1" applyBorder="1" applyAlignment="1">
      <alignment horizontal="right"/>
      <protection/>
    </xf>
    <xf numFmtId="0" fontId="2" fillId="0" borderId="10" xfId="57" applyFont="1" applyFill="1" applyBorder="1">
      <alignment/>
      <protection/>
    </xf>
    <xf numFmtId="3" fontId="2" fillId="0" borderId="0" xfId="57" applyNumberFormat="1" applyFont="1" applyFill="1" applyBorder="1" applyAlignment="1">
      <alignment horizontal="center"/>
      <protection/>
    </xf>
    <xf numFmtId="3" fontId="2" fillId="0" borderId="11" xfId="57" applyNumberFormat="1" applyFont="1" applyFill="1" applyBorder="1" applyAlignment="1">
      <alignment horizontal="center"/>
      <protection/>
    </xf>
    <xf numFmtId="3" fontId="50" fillId="0" borderId="12" xfId="57" applyNumberFormat="1" applyFont="1" applyFill="1" applyBorder="1" applyAlignment="1">
      <alignment horizontal="center"/>
      <protection/>
    </xf>
    <xf numFmtId="3" fontId="2" fillId="0" borderId="21" xfId="57" applyNumberFormat="1" applyFont="1" applyFill="1" applyBorder="1" applyAlignment="1">
      <alignment horizontal="right"/>
      <protection/>
    </xf>
    <xf numFmtId="3" fontId="50" fillId="0" borderId="21" xfId="57" applyNumberFormat="1" applyFont="1" applyFill="1" applyBorder="1" applyAlignment="1">
      <alignment horizontal="right"/>
      <protection/>
    </xf>
    <xf numFmtId="0" fontId="4" fillId="0" borderId="79" xfId="57" applyFont="1" applyFill="1" applyBorder="1">
      <alignment/>
      <protection/>
    </xf>
    <xf numFmtId="3" fontId="32" fillId="0" borderId="80" xfId="57" applyNumberFormat="1" applyFont="1" applyFill="1" applyBorder="1" applyAlignment="1">
      <alignment horizontal="center"/>
      <protection/>
    </xf>
    <xf numFmtId="3" fontId="4" fillId="0" borderId="80" xfId="57" applyNumberFormat="1" applyFont="1" applyFill="1" applyBorder="1" applyAlignment="1">
      <alignment horizontal="right"/>
      <protection/>
    </xf>
    <xf numFmtId="3" fontId="4" fillId="0" borderId="81" xfId="57" applyNumberFormat="1" applyFont="1" applyFill="1" applyBorder="1" applyAlignment="1">
      <alignment horizontal="right"/>
      <protection/>
    </xf>
    <xf numFmtId="3" fontId="50" fillId="0" borderId="51" xfId="57" applyNumberFormat="1" applyFont="1" applyFill="1" applyBorder="1" applyAlignment="1">
      <alignment horizontal="right"/>
      <protection/>
    </xf>
    <xf numFmtId="3" fontId="50" fillId="0" borderId="55" xfId="57" applyNumberFormat="1" applyFont="1" applyFill="1" applyBorder="1" applyAlignment="1">
      <alignment horizontal="right"/>
      <protection/>
    </xf>
    <xf numFmtId="0" fontId="4" fillId="0" borderId="82" xfId="57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horizontal="center" vertical="center"/>
      <protection/>
    </xf>
    <xf numFmtId="3" fontId="4" fillId="0" borderId="24" xfId="57" applyNumberFormat="1" applyFont="1" applyFill="1" applyBorder="1" applyAlignment="1">
      <alignment horizontal="right" vertical="center"/>
      <protection/>
    </xf>
    <xf numFmtId="3" fontId="32" fillId="0" borderId="24" xfId="57" applyNumberFormat="1" applyFont="1" applyFill="1" applyBorder="1" applyAlignment="1">
      <alignment horizontal="center" vertical="center"/>
      <protection/>
    </xf>
    <xf numFmtId="3" fontId="51" fillId="0" borderId="12" xfId="57" applyNumberFormat="1" applyFont="1" applyFill="1" applyBorder="1" applyAlignment="1">
      <alignment horizontal="right"/>
      <protection/>
    </xf>
    <xf numFmtId="3" fontId="51" fillId="0" borderId="49" xfId="57" applyNumberFormat="1" applyFont="1" applyFill="1" applyBorder="1" applyAlignment="1">
      <alignment horizontal="right"/>
      <protection/>
    </xf>
    <xf numFmtId="3" fontId="51" fillId="0" borderId="50" xfId="57" applyNumberFormat="1" applyFont="1" applyFill="1" applyBorder="1" applyAlignment="1">
      <alignment horizontal="right"/>
      <protection/>
    </xf>
    <xf numFmtId="3" fontId="51" fillId="0" borderId="51" xfId="57" applyNumberFormat="1" applyFont="1" applyFill="1" applyBorder="1" applyAlignment="1">
      <alignment horizontal="right"/>
      <protection/>
    </xf>
    <xf numFmtId="3" fontId="2" fillId="0" borderId="57" xfId="57" applyNumberFormat="1" applyFont="1" applyFill="1" applyBorder="1" applyAlignment="1">
      <alignment horizontal="right"/>
      <protection/>
    </xf>
    <xf numFmtId="3" fontId="2" fillId="0" borderId="57" xfId="57" applyNumberFormat="1" applyFont="1" applyFill="1" applyBorder="1" applyAlignment="1">
      <alignment horizontal="center"/>
      <protection/>
    </xf>
    <xf numFmtId="3" fontId="2" fillId="0" borderId="58" xfId="57" applyNumberFormat="1" applyFont="1" applyFill="1" applyBorder="1" applyAlignment="1">
      <alignment horizontal="center"/>
      <protection/>
    </xf>
    <xf numFmtId="6" fontId="0" fillId="0" borderId="0" xfId="57" applyNumberFormat="1">
      <alignment/>
      <protection/>
    </xf>
    <xf numFmtId="3" fontId="52" fillId="0" borderId="12" xfId="57" applyNumberFormat="1" applyFont="1" applyFill="1" applyBorder="1" applyAlignment="1">
      <alignment horizontal="right"/>
      <protection/>
    </xf>
    <xf numFmtId="3" fontId="53" fillId="0" borderId="12" xfId="57" applyNumberFormat="1" applyFont="1" applyFill="1" applyBorder="1" applyAlignment="1">
      <alignment horizontal="right"/>
      <protection/>
    </xf>
    <xf numFmtId="3" fontId="52" fillId="0" borderId="49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2" fillId="0" borderId="49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0" borderId="1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3" fontId="4" fillId="0" borderId="4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7" fillId="0" borderId="49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left"/>
    </xf>
    <xf numFmtId="3" fontId="4" fillId="0" borderId="46" xfId="0" applyNumberFormat="1" applyFont="1" applyBorder="1" applyAlignment="1">
      <alignment horizontal="left"/>
    </xf>
    <xf numFmtId="3" fontId="4" fillId="0" borderId="8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3" fontId="2" fillId="0" borderId="4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4" fillId="0" borderId="4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83" xfId="0" applyFont="1" applyBorder="1" applyAlignment="1">
      <alignment horizontal="left"/>
    </xf>
    <xf numFmtId="3" fontId="7" fillId="0" borderId="13" xfId="0" applyNumberFormat="1" applyFont="1" applyBorder="1" applyAlignment="1">
      <alignment horizontal="left" wrapText="1"/>
    </xf>
    <xf numFmtId="3" fontId="7" fillId="0" borderId="46" xfId="0" applyNumberFormat="1" applyFont="1" applyBorder="1" applyAlignment="1">
      <alignment horizontal="left" wrapText="1"/>
    </xf>
    <xf numFmtId="3" fontId="7" fillId="0" borderId="83" xfId="0" applyNumberFormat="1" applyFont="1" applyBorder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8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8" fillId="0" borderId="13" xfId="0" applyNumberFormat="1" applyFont="1" applyBorder="1" applyAlignment="1">
      <alignment horizontal="left"/>
    </xf>
    <xf numFmtId="3" fontId="8" fillId="0" borderId="46" xfId="0" applyNumberFormat="1" applyFont="1" applyBorder="1" applyAlignment="1">
      <alignment horizontal="left"/>
    </xf>
    <xf numFmtId="3" fontId="8" fillId="0" borderId="83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3" fontId="8" fillId="0" borderId="8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8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0" fillId="0" borderId="12" xfId="0" applyBorder="1" applyAlignment="1">
      <alignment horizontal="left"/>
    </xf>
    <xf numFmtId="3" fontId="9" fillId="0" borderId="21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left"/>
    </xf>
    <xf numFmtId="3" fontId="7" fillId="0" borderId="46" xfId="0" applyNumberFormat="1" applyFont="1" applyBorder="1" applyAlignment="1">
      <alignment horizontal="left"/>
    </xf>
    <xf numFmtId="3" fontId="7" fillId="0" borderId="83" xfId="0" applyNumberFormat="1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3" fontId="8" fillId="0" borderId="21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83" xfId="0" applyNumberFormat="1" applyFont="1" applyBorder="1" applyAlignment="1">
      <alignment/>
    </xf>
    <xf numFmtId="3" fontId="8" fillId="0" borderId="21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8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2" fillId="0" borderId="48" xfId="57" applyFont="1" applyFill="1" applyBorder="1" applyAlignment="1">
      <alignment/>
      <protection/>
    </xf>
    <xf numFmtId="0" fontId="54" fillId="0" borderId="49" xfId="0" applyFont="1" applyBorder="1" applyAlignment="1">
      <alignment/>
    </xf>
    <xf numFmtId="0" fontId="52" fillId="0" borderId="43" xfId="57" applyFont="1" applyFill="1" applyBorder="1" applyAlignment="1">
      <alignment/>
      <protection/>
    </xf>
    <xf numFmtId="0" fontId="54" fillId="0" borderId="12" xfId="0" applyFont="1" applyBorder="1" applyAlignment="1">
      <alignment/>
    </xf>
    <xf numFmtId="0" fontId="2" fillId="0" borderId="30" xfId="57" applyFont="1" applyFill="1" applyBorder="1" applyAlignment="1">
      <alignment/>
      <protection/>
    </xf>
    <xf numFmtId="0" fontId="0" fillId="0" borderId="57" xfId="0" applyBorder="1" applyAlignment="1">
      <alignment/>
    </xf>
    <xf numFmtId="0" fontId="51" fillId="0" borderId="43" xfId="57" applyFont="1" applyFill="1" applyBorder="1" applyAlignment="1">
      <alignment/>
      <protection/>
    </xf>
    <xf numFmtId="0" fontId="47" fillId="0" borderId="12" xfId="0" applyFont="1" applyBorder="1" applyAlignment="1">
      <alignment/>
    </xf>
    <xf numFmtId="0" fontId="0" fillId="0" borderId="0" xfId="57" applyFont="1" applyBorder="1" applyAlignment="1">
      <alignment horizontal="right"/>
      <protection/>
    </xf>
    <xf numFmtId="0" fontId="4" fillId="0" borderId="87" xfId="57" applyFont="1" applyBorder="1" applyAlignment="1">
      <alignment/>
      <protection/>
    </xf>
    <xf numFmtId="0" fontId="4" fillId="0" borderId="88" xfId="0" applyFont="1" applyBorder="1" applyAlignment="1">
      <alignment/>
    </xf>
    <xf numFmtId="0" fontId="4" fillId="0" borderId="89" xfId="57" applyFont="1" applyFill="1" applyBorder="1" applyAlignment="1">
      <alignment horizontal="left" vertical="center"/>
      <protection/>
    </xf>
    <xf numFmtId="0" fontId="4" fillId="0" borderId="90" xfId="57" applyFont="1" applyFill="1" applyBorder="1" applyAlignment="1">
      <alignment horizontal="left" vertical="center"/>
      <protection/>
    </xf>
    <xf numFmtId="0" fontId="4" fillId="0" borderId="91" xfId="57" applyFont="1" applyFill="1" applyBorder="1" applyAlignment="1">
      <alignment horizontal="left" vertical="center"/>
      <protection/>
    </xf>
    <xf numFmtId="0" fontId="32" fillId="0" borderId="92" xfId="57" applyFont="1" applyFill="1" applyBorder="1" applyAlignment="1">
      <alignment horizontal="center" vertical="center"/>
      <protection/>
    </xf>
    <xf numFmtId="0" fontId="0" fillId="0" borderId="93" xfId="0" applyFill="1" applyBorder="1" applyAlignment="1">
      <alignment horizontal="center" vertical="center"/>
    </xf>
    <xf numFmtId="0" fontId="32" fillId="0" borderId="94" xfId="57" applyFont="1" applyFill="1" applyBorder="1" applyAlignment="1">
      <alignment horizontal="center" vertical="center"/>
      <protection/>
    </xf>
    <xf numFmtId="0" fontId="0" fillId="0" borderId="95" xfId="0" applyFill="1" applyBorder="1" applyAlignment="1">
      <alignment horizontal="center" vertical="center"/>
    </xf>
    <xf numFmtId="0" fontId="2" fillId="0" borderId="0" xfId="57" applyFont="1" applyBorder="1" applyAlignment="1">
      <alignment horizontal="right" vertic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43" xfId="57" applyFont="1" applyFill="1" applyBorder="1" applyAlignment="1">
      <alignment/>
      <protection/>
    </xf>
    <xf numFmtId="0" fontId="2" fillId="0" borderId="96" xfId="57" applyFont="1" applyFill="1" applyBorder="1" applyAlignment="1">
      <alignment/>
      <protection/>
    </xf>
    <xf numFmtId="0" fontId="2" fillId="0" borderId="21" xfId="57" applyFont="1" applyFill="1" applyBorder="1" applyAlignment="1">
      <alignment/>
      <protection/>
    </xf>
    <xf numFmtId="0" fontId="52" fillId="0" borderId="12" xfId="57" applyFont="1" applyFill="1" applyBorder="1" applyAlignment="1">
      <alignment/>
      <protection/>
    </xf>
    <xf numFmtId="3" fontId="2" fillId="0" borderId="15" xfId="57" applyNumberFormat="1" applyFont="1" applyBorder="1" applyAlignment="1">
      <alignment horizontal="center"/>
      <protection/>
    </xf>
    <xf numFmtId="3" fontId="2" fillId="0" borderId="11" xfId="57" applyNumberFormat="1" applyFont="1" applyBorder="1" applyAlignment="1">
      <alignment horizontal="center"/>
      <protection/>
    </xf>
    <xf numFmtId="3" fontId="2" fillId="0" borderId="97" xfId="57" applyNumberFormat="1" applyFont="1" applyBorder="1" applyAlignment="1">
      <alignment horizontal="center"/>
      <protection/>
    </xf>
    <xf numFmtId="3" fontId="2" fillId="0" borderId="98" xfId="57" applyNumberFormat="1" applyFont="1" applyBorder="1" applyAlignment="1">
      <alignment horizontal="center"/>
      <protection/>
    </xf>
    <xf numFmtId="3" fontId="2" fillId="0" borderId="33" xfId="57" applyNumberFormat="1" applyFont="1" applyBorder="1" applyAlignment="1">
      <alignment/>
      <protection/>
    </xf>
    <xf numFmtId="3" fontId="2" fillId="0" borderId="31" xfId="57" applyNumberFormat="1" applyFont="1" applyBorder="1" applyAlignment="1">
      <alignment/>
      <protection/>
    </xf>
    <xf numFmtId="3" fontId="4" fillId="0" borderId="29" xfId="57" applyNumberFormat="1" applyFont="1" applyBorder="1" applyAlignment="1">
      <alignment horizontal="center" vertical="center" wrapText="1"/>
      <protection/>
    </xf>
    <xf numFmtId="0" fontId="0" fillId="0" borderId="99" xfId="57" applyBorder="1" applyAlignment="1">
      <alignment horizontal="center" vertical="center" wrapText="1"/>
      <protection/>
    </xf>
    <xf numFmtId="0" fontId="0" fillId="0" borderId="34" xfId="57" applyBorder="1" applyAlignment="1">
      <alignment horizontal="center" vertical="center" wrapText="1"/>
      <protection/>
    </xf>
    <xf numFmtId="3" fontId="4" fillId="0" borderId="100" xfId="57" applyNumberFormat="1" applyFont="1" applyBorder="1" applyAlignment="1">
      <alignment horizontal="center" vertical="center"/>
      <protection/>
    </xf>
    <xf numFmtId="3" fontId="4" fillId="0" borderId="101" xfId="57" applyNumberFormat="1" applyFont="1" applyBorder="1" applyAlignment="1">
      <alignment horizontal="center" vertical="center"/>
      <protection/>
    </xf>
    <xf numFmtId="3" fontId="2" fillId="0" borderId="0" xfId="57" applyNumberFormat="1" applyFont="1" applyAlignment="1">
      <alignment horizontal="right"/>
      <protection/>
    </xf>
    <xf numFmtId="3" fontId="4" fillId="0" borderId="99" xfId="57" applyNumberFormat="1" applyFont="1" applyBorder="1" applyAlignment="1">
      <alignment horizontal="center" vertical="center" wrapText="1"/>
      <protection/>
    </xf>
    <xf numFmtId="3" fontId="4" fillId="0" borderId="34" xfId="57" applyNumberFormat="1" applyFont="1" applyBorder="1" applyAlignment="1">
      <alignment horizontal="center" vertical="center" wrapText="1"/>
      <protection/>
    </xf>
    <xf numFmtId="3" fontId="4" fillId="0" borderId="0" xfId="57" applyNumberFormat="1" applyFont="1" applyAlignment="1">
      <alignment horizontal="center" wrapText="1"/>
      <protection/>
    </xf>
    <xf numFmtId="3" fontId="2" fillId="0" borderId="29" xfId="57" applyNumberFormat="1" applyFont="1" applyBorder="1" applyAlignment="1">
      <alignment vertical="center"/>
      <protection/>
    </xf>
    <xf numFmtId="3" fontId="2" fillId="0" borderId="99" xfId="57" applyNumberFormat="1" applyFont="1" applyBorder="1" applyAlignment="1">
      <alignment vertical="center"/>
      <protection/>
    </xf>
    <xf numFmtId="3" fontId="2" fillId="0" borderId="34" xfId="57" applyNumberFormat="1" applyFont="1" applyBorder="1" applyAlignment="1">
      <alignment vertical="center"/>
      <protection/>
    </xf>
    <xf numFmtId="3" fontId="4" fillId="0" borderId="92" xfId="57" applyNumberFormat="1" applyFont="1" applyBorder="1" applyAlignment="1">
      <alignment horizontal="center" vertical="center" wrapText="1"/>
      <protection/>
    </xf>
    <xf numFmtId="0" fontId="5" fillId="0" borderId="102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0" fillId="0" borderId="103" xfId="57" applyBorder="1" applyAlignment="1">
      <alignment horizontal="center" vertical="center"/>
      <protection/>
    </xf>
    <xf numFmtId="0" fontId="0" fillId="0" borderId="98" xfId="57" applyBorder="1" applyAlignment="1">
      <alignment horizontal="center" vertical="center"/>
      <protection/>
    </xf>
    <xf numFmtId="0" fontId="0" fillId="0" borderId="0" xfId="58" applyFont="1" applyAlignment="1">
      <alignment horizontal="right"/>
      <protection/>
    </xf>
    <xf numFmtId="3" fontId="4" fillId="0" borderId="104" xfId="56" applyNumberFormat="1" applyFont="1" applyBorder="1" applyAlignment="1">
      <alignment/>
      <protection/>
    </xf>
    <xf numFmtId="0" fontId="0" fillId="0" borderId="105" xfId="0" applyBorder="1" applyAlignment="1">
      <alignment/>
    </xf>
    <xf numFmtId="3" fontId="2" fillId="0" borderId="106" xfId="56" applyNumberFormat="1" applyFont="1" applyBorder="1" applyAlignment="1">
      <alignment/>
      <protection/>
    </xf>
    <xf numFmtId="0" fontId="0" fillId="0" borderId="107" xfId="0" applyBorder="1" applyAlignment="1">
      <alignment/>
    </xf>
    <xf numFmtId="3" fontId="2" fillId="0" borderId="106" xfId="56" applyNumberFormat="1" applyFont="1" applyFill="1" applyBorder="1" applyAlignment="1">
      <alignment/>
      <protection/>
    </xf>
    <xf numFmtId="3" fontId="2" fillId="0" borderId="107" xfId="56" applyNumberFormat="1" applyFont="1" applyFill="1" applyBorder="1" applyAlignment="1">
      <alignment/>
      <protection/>
    </xf>
    <xf numFmtId="3" fontId="2" fillId="0" borderId="108" xfId="56" applyNumberFormat="1" applyFont="1" applyBorder="1" applyAlignment="1">
      <alignment/>
      <protection/>
    </xf>
    <xf numFmtId="3" fontId="2" fillId="0" borderId="109" xfId="56" applyNumberFormat="1" applyFont="1" applyBorder="1" applyAlignment="1">
      <alignment/>
      <protection/>
    </xf>
    <xf numFmtId="3" fontId="2" fillId="0" borderId="107" xfId="56" applyNumberFormat="1" applyFont="1" applyBorder="1" applyAlignment="1">
      <alignment/>
      <protection/>
    </xf>
    <xf numFmtId="3" fontId="2" fillId="0" borderId="110" xfId="56" applyNumberFormat="1" applyFont="1" applyBorder="1" applyAlignment="1">
      <alignment horizontal="right"/>
      <protection/>
    </xf>
    <xf numFmtId="3" fontId="2" fillId="0" borderId="111" xfId="56" applyNumberFormat="1" applyFont="1" applyBorder="1" applyAlignment="1">
      <alignment horizontal="right"/>
      <protection/>
    </xf>
    <xf numFmtId="0" fontId="35" fillId="0" borderId="0" xfId="56" applyAlignment="1">
      <alignment horizontal="center"/>
      <protection/>
    </xf>
    <xf numFmtId="166" fontId="4" fillId="0" borderId="0" xfId="56" applyNumberFormat="1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3" fontId="4" fillId="0" borderId="112" xfId="56" applyNumberFormat="1" applyFont="1" applyBorder="1" applyAlignment="1">
      <alignment horizontal="center"/>
      <protection/>
    </xf>
    <xf numFmtId="3" fontId="4" fillId="0" borderId="113" xfId="56" applyNumberFormat="1" applyFont="1" applyBorder="1" applyAlignment="1">
      <alignment horizontal="center"/>
      <protection/>
    </xf>
    <xf numFmtId="3" fontId="2" fillId="0" borderId="110" xfId="56" applyNumberFormat="1" applyFont="1" applyBorder="1" applyAlignment="1">
      <alignment/>
      <protection/>
    </xf>
    <xf numFmtId="3" fontId="2" fillId="0" borderId="111" xfId="56" applyNumberFormat="1" applyFont="1" applyBorder="1" applyAlignment="1">
      <alignment/>
      <protection/>
    </xf>
    <xf numFmtId="3" fontId="37" fillId="0" borderId="12" xfId="56" applyNumberFormat="1" applyFont="1" applyBorder="1" applyAlignment="1">
      <alignment horizontal="left"/>
      <protection/>
    </xf>
    <xf numFmtId="3" fontId="2" fillId="0" borderId="14" xfId="56" applyNumberFormat="1" applyFont="1" applyBorder="1" applyAlignment="1">
      <alignment horizontal="right"/>
      <protection/>
    </xf>
    <xf numFmtId="3" fontId="2" fillId="0" borderId="85" xfId="56" applyNumberFormat="1" applyFont="1" applyBorder="1" applyAlignment="1">
      <alignment horizontal="right"/>
      <protection/>
    </xf>
    <xf numFmtId="3" fontId="2" fillId="0" borderId="18" xfId="56" applyNumberFormat="1" applyFont="1" applyBorder="1" applyAlignment="1">
      <alignment horizontal="right"/>
      <protection/>
    </xf>
    <xf numFmtId="3" fontId="4" fillId="0" borderId="106" xfId="56" applyNumberFormat="1" applyFont="1" applyBorder="1" applyAlignment="1">
      <alignment/>
      <protection/>
    </xf>
    <xf numFmtId="3" fontId="4" fillId="0" borderId="107" xfId="56" applyNumberFormat="1" applyFont="1" applyBorder="1" applyAlignment="1">
      <alignment/>
      <protection/>
    </xf>
    <xf numFmtId="3" fontId="55" fillId="0" borderId="106" xfId="56" applyNumberFormat="1" applyFont="1" applyBorder="1" applyAlignment="1">
      <alignment/>
      <protection/>
    </xf>
    <xf numFmtId="3" fontId="55" fillId="0" borderId="107" xfId="56" applyNumberFormat="1" applyFont="1" applyBorder="1" applyAlignment="1">
      <alignment/>
      <protection/>
    </xf>
    <xf numFmtId="3" fontId="2" fillId="0" borderId="108" xfId="56" applyNumberFormat="1" applyFont="1" applyBorder="1">
      <alignment/>
      <protection/>
    </xf>
    <xf numFmtId="3" fontId="2" fillId="0" borderId="109" xfId="56" applyNumberFormat="1" applyFont="1" applyBorder="1">
      <alignment/>
      <protection/>
    </xf>
    <xf numFmtId="3" fontId="4" fillId="0" borderId="114" xfId="56" applyNumberFormat="1" applyFont="1" applyFill="1" applyBorder="1">
      <alignment/>
      <protection/>
    </xf>
    <xf numFmtId="3" fontId="4" fillId="0" borderId="115" xfId="56" applyNumberFormat="1" applyFont="1" applyFill="1" applyBorder="1">
      <alignment/>
      <protection/>
    </xf>
    <xf numFmtId="3" fontId="4" fillId="0" borderId="114" xfId="56" applyNumberFormat="1" applyFont="1" applyBorder="1" applyAlignment="1">
      <alignment/>
      <protection/>
    </xf>
    <xf numFmtId="3" fontId="4" fillId="0" borderId="115" xfId="56" applyNumberFormat="1" applyFont="1" applyBorder="1" applyAlignment="1">
      <alignment/>
      <protection/>
    </xf>
    <xf numFmtId="3" fontId="4" fillId="0" borderId="110" xfId="56" applyNumberFormat="1" applyFont="1" applyBorder="1" applyAlignment="1">
      <alignment/>
      <protection/>
    </xf>
    <xf numFmtId="3" fontId="4" fillId="0" borderId="111" xfId="56" applyNumberFormat="1" applyFont="1" applyBorder="1" applyAlignment="1">
      <alignment/>
      <protection/>
    </xf>
    <xf numFmtId="3" fontId="4" fillId="0" borderId="14" xfId="56" applyNumberFormat="1" applyFont="1" applyBorder="1" applyAlignment="1">
      <alignment horizontal="right"/>
      <protection/>
    </xf>
    <xf numFmtId="3" fontId="4" fillId="0" borderId="116" xfId="56" applyNumberFormat="1" applyFont="1" applyBorder="1" applyAlignment="1">
      <alignment horizontal="right"/>
      <protection/>
    </xf>
    <xf numFmtId="3" fontId="2" fillId="0" borderId="117" xfId="56" applyNumberFormat="1" applyFont="1" applyFill="1" applyBorder="1" applyAlignment="1">
      <alignment horizontal="right"/>
      <protection/>
    </xf>
    <xf numFmtId="3" fontId="2" fillId="0" borderId="118" xfId="56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right"/>
      <protection/>
    </xf>
    <xf numFmtId="0" fontId="2" fillId="0" borderId="119" xfId="57" applyFont="1" applyFill="1" applyBorder="1" applyAlignment="1">
      <alignment horizontal="left" indent="1"/>
      <protection/>
    </xf>
    <xf numFmtId="0" fontId="2" fillId="0" borderId="120" xfId="57" applyFont="1" applyFill="1" applyBorder="1" applyAlignment="1">
      <alignment horizontal="left" indent="1"/>
      <protection/>
    </xf>
    <xf numFmtId="0" fontId="0" fillId="0" borderId="119" xfId="57" applyBorder="1" applyAlignment="1">
      <alignment horizontal="left" indent="1"/>
      <protection/>
    </xf>
    <xf numFmtId="0" fontId="0" fillId="0" borderId="120" xfId="57" applyBorder="1" applyAlignment="1">
      <alignment horizontal="left" indent="1"/>
      <protection/>
    </xf>
    <xf numFmtId="0" fontId="2" fillId="0" borderId="119" xfId="57" applyFont="1" applyFill="1" applyBorder="1" applyAlignment="1">
      <alignment horizontal="left"/>
      <protection/>
    </xf>
    <xf numFmtId="0" fontId="2" fillId="0" borderId="120" xfId="57" applyFont="1" applyFill="1" applyBorder="1" applyAlignment="1">
      <alignment horizontal="left"/>
      <protection/>
    </xf>
    <xf numFmtId="0" fontId="4" fillId="0" borderId="69" xfId="57" applyFont="1" applyFill="1" applyBorder="1" applyAlignment="1">
      <alignment horizontal="left" vertical="center"/>
      <protection/>
    </xf>
    <xf numFmtId="0" fontId="4" fillId="0" borderId="61" xfId="57" applyFont="1" applyFill="1" applyBorder="1" applyAlignment="1">
      <alignment horizontal="left" vertical="center"/>
      <protection/>
    </xf>
    <xf numFmtId="0" fontId="4" fillId="0" borderId="121" xfId="57" applyFont="1" applyFill="1" applyBorder="1" applyAlignment="1">
      <alignment horizontal="left" vertical="center"/>
      <protection/>
    </xf>
    <xf numFmtId="0" fontId="4" fillId="0" borderId="122" xfId="57" applyFont="1" applyFill="1" applyBorder="1" applyAlignment="1">
      <alignment horizontal="left" vertical="center"/>
      <protection/>
    </xf>
    <xf numFmtId="0" fontId="4" fillId="0" borderId="123" xfId="57" applyFont="1" applyFill="1" applyBorder="1" applyAlignment="1">
      <alignment horizontal="left" vertical="center"/>
      <protection/>
    </xf>
    <xf numFmtId="0" fontId="2" fillId="0" borderId="124" xfId="57" applyFont="1" applyFill="1" applyBorder="1" applyAlignment="1">
      <alignment horizontal="left"/>
      <protection/>
    </xf>
    <xf numFmtId="0" fontId="2" fillId="0" borderId="125" xfId="57" applyFont="1" applyFill="1" applyBorder="1" applyAlignment="1">
      <alignment horizontal="left"/>
      <protection/>
    </xf>
    <xf numFmtId="0" fontId="4" fillId="0" borderId="75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0" fillId="0" borderId="120" xfId="0" applyBorder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ONCEPCIÓ 2012 normatíva" xfId="56"/>
    <cellStyle name="Normál_Mellékletek" xfId="57"/>
    <cellStyle name="Normál_Mellékletek (1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F2" sqref="F2:O2"/>
    </sheetView>
  </sheetViews>
  <sheetFormatPr defaultColWidth="9.140625" defaultRowHeight="12.75"/>
  <cols>
    <col min="1" max="1" width="5.00390625" style="0" customWidth="1"/>
    <col min="6" max="6" width="15.8515625" style="0" customWidth="1"/>
    <col min="8" max="8" width="5.7109375" style="0" customWidth="1"/>
    <col min="14" max="14" width="7.00390625" style="0" customWidth="1"/>
  </cols>
  <sheetData>
    <row r="1" spans="1:14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7"/>
      <c r="M1" s="217"/>
      <c r="N1" s="217"/>
    </row>
    <row r="2" spans="1:15" ht="18" customHeight="1">
      <c r="A2" s="1"/>
      <c r="B2" s="1"/>
      <c r="C2" s="1"/>
      <c r="D2" s="1"/>
      <c r="E2" s="1"/>
      <c r="F2" s="220" t="s">
        <v>293</v>
      </c>
      <c r="G2" s="221"/>
      <c r="H2" s="221"/>
      <c r="I2" s="221"/>
      <c r="J2" s="221"/>
      <c r="K2" s="221"/>
      <c r="L2" s="221"/>
      <c r="M2" s="221"/>
      <c r="N2" s="221"/>
      <c r="O2" s="22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18" t="s">
        <v>282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8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0" customHeight="1">
      <c r="A6" s="133" t="s">
        <v>0</v>
      </c>
      <c r="B6" s="219" t="s">
        <v>5</v>
      </c>
      <c r="C6" s="219"/>
      <c r="D6" s="219"/>
      <c r="E6" s="219"/>
      <c r="F6" s="219"/>
      <c r="G6" s="134" t="s">
        <v>2</v>
      </c>
      <c r="H6" s="133" t="s">
        <v>0</v>
      </c>
      <c r="I6" s="219" t="s">
        <v>4</v>
      </c>
      <c r="J6" s="219"/>
      <c r="K6" s="219"/>
      <c r="L6" s="219"/>
      <c r="M6" s="219"/>
      <c r="N6" s="219"/>
      <c r="O6" s="135" t="s">
        <v>3</v>
      </c>
    </row>
    <row r="7" spans="1:15" ht="18" customHeight="1">
      <c r="A7" s="136" t="s">
        <v>6</v>
      </c>
      <c r="B7" s="92" t="s">
        <v>168</v>
      </c>
      <c r="C7" s="93"/>
      <c r="D7" s="93"/>
      <c r="E7" s="93"/>
      <c r="F7" s="94"/>
      <c r="G7" s="7">
        <v>53876</v>
      </c>
      <c r="H7" s="107" t="s">
        <v>6</v>
      </c>
      <c r="I7" s="222" t="s">
        <v>35</v>
      </c>
      <c r="J7" s="222"/>
      <c r="K7" s="222"/>
      <c r="L7" s="222"/>
      <c r="M7" s="222"/>
      <c r="N7" s="222"/>
      <c r="O7" s="137">
        <v>25849</v>
      </c>
    </row>
    <row r="8" spans="1:15" ht="18" customHeight="1">
      <c r="A8" s="101" t="s">
        <v>7</v>
      </c>
      <c r="B8" s="222" t="s">
        <v>14</v>
      </c>
      <c r="C8" s="222"/>
      <c r="D8" s="222"/>
      <c r="E8" s="222"/>
      <c r="F8" s="222"/>
      <c r="G8" s="7">
        <v>11576</v>
      </c>
      <c r="H8" s="107" t="s">
        <v>7</v>
      </c>
      <c r="I8" s="222" t="s">
        <v>36</v>
      </c>
      <c r="J8" s="222"/>
      <c r="K8" s="222"/>
      <c r="L8" s="222"/>
      <c r="M8" s="222"/>
      <c r="N8" s="222"/>
      <c r="O8" s="137">
        <v>5073</v>
      </c>
    </row>
    <row r="9" spans="1:15" ht="18" customHeight="1">
      <c r="A9" s="101" t="s">
        <v>8</v>
      </c>
      <c r="B9" s="222" t="s">
        <v>17</v>
      </c>
      <c r="C9" s="222"/>
      <c r="D9" s="222"/>
      <c r="E9" s="222"/>
      <c r="F9" s="222"/>
      <c r="G9" s="7">
        <v>1871</v>
      </c>
      <c r="H9" s="107" t="s">
        <v>8</v>
      </c>
      <c r="I9" s="222" t="s">
        <v>37</v>
      </c>
      <c r="J9" s="222"/>
      <c r="K9" s="222"/>
      <c r="L9" s="222"/>
      <c r="M9" s="222"/>
      <c r="N9" s="222"/>
      <c r="O9" s="137">
        <v>35284</v>
      </c>
    </row>
    <row r="10" spans="1:15" ht="18" customHeight="1">
      <c r="A10" s="101" t="s">
        <v>9</v>
      </c>
      <c r="B10" s="222" t="s">
        <v>12</v>
      </c>
      <c r="C10" s="222"/>
      <c r="D10" s="222"/>
      <c r="E10" s="222"/>
      <c r="F10" s="222"/>
      <c r="G10" s="7">
        <v>5187</v>
      </c>
      <c r="H10" s="107" t="s">
        <v>9</v>
      </c>
      <c r="I10" s="222" t="s">
        <v>38</v>
      </c>
      <c r="J10" s="222"/>
      <c r="K10" s="222"/>
      <c r="L10" s="222"/>
      <c r="M10" s="222"/>
      <c r="N10" s="222"/>
      <c r="O10" s="137">
        <v>2300</v>
      </c>
    </row>
    <row r="11" spans="1:15" ht="18" customHeight="1">
      <c r="A11" s="101" t="s">
        <v>20</v>
      </c>
      <c r="B11" s="222" t="s">
        <v>13</v>
      </c>
      <c r="C11" s="222"/>
      <c r="D11" s="222"/>
      <c r="E11" s="222"/>
      <c r="F11" s="222"/>
      <c r="G11" s="12"/>
      <c r="H11" s="107" t="s">
        <v>20</v>
      </c>
      <c r="I11" s="222" t="s">
        <v>39</v>
      </c>
      <c r="J11" s="222"/>
      <c r="K11" s="222"/>
      <c r="L11" s="222"/>
      <c r="M11" s="222"/>
      <c r="N11" s="222"/>
      <c r="O11" s="137">
        <v>2036</v>
      </c>
    </row>
    <row r="12" spans="1:15" ht="18" customHeight="1">
      <c r="A12" s="101" t="s">
        <v>21</v>
      </c>
      <c r="B12" s="222" t="s">
        <v>241</v>
      </c>
      <c r="C12" s="222"/>
      <c r="D12" s="222"/>
      <c r="E12" s="222"/>
      <c r="F12" s="222"/>
      <c r="G12" s="7">
        <v>24001</v>
      </c>
      <c r="H12" s="107" t="s">
        <v>21</v>
      </c>
      <c r="I12" s="222" t="s">
        <v>40</v>
      </c>
      <c r="J12" s="222"/>
      <c r="K12" s="222"/>
      <c r="L12" s="222"/>
      <c r="M12" s="222"/>
      <c r="N12" s="222"/>
      <c r="O12" s="137">
        <v>900</v>
      </c>
    </row>
    <row r="13" spans="1:15" ht="18" customHeight="1">
      <c r="A13" s="101" t="s">
        <v>24</v>
      </c>
      <c r="B13" s="222" t="s">
        <v>116</v>
      </c>
      <c r="C13" s="222"/>
      <c r="D13" s="222"/>
      <c r="E13" s="222"/>
      <c r="F13" s="222"/>
      <c r="G13" s="7">
        <v>7125</v>
      </c>
      <c r="H13" s="107" t="s">
        <v>24</v>
      </c>
      <c r="I13" s="222" t="s">
        <v>41</v>
      </c>
      <c r="J13" s="225"/>
      <c r="K13" s="225"/>
      <c r="L13" s="225"/>
      <c r="M13" s="225"/>
      <c r="N13" s="225"/>
      <c r="O13" s="137"/>
    </row>
    <row r="14" spans="1:15" ht="18" customHeight="1">
      <c r="A14" s="101"/>
      <c r="B14" s="222"/>
      <c r="C14" s="222"/>
      <c r="D14" s="222"/>
      <c r="E14" s="222"/>
      <c r="F14" s="222"/>
      <c r="G14" s="7"/>
      <c r="H14" s="101"/>
      <c r="I14" s="222"/>
      <c r="J14" s="222"/>
      <c r="K14" s="222"/>
      <c r="L14" s="222"/>
      <c r="M14" s="222"/>
      <c r="N14" s="222"/>
      <c r="O14" s="137"/>
    </row>
    <row r="15" spans="1:15" ht="18" customHeight="1">
      <c r="A15" s="223" t="s">
        <v>19</v>
      </c>
      <c r="B15" s="224"/>
      <c r="C15" s="224"/>
      <c r="D15" s="224"/>
      <c r="E15" s="224"/>
      <c r="F15" s="224"/>
      <c r="G15" s="100">
        <f>SUM(G7:G14)</f>
        <v>103636</v>
      </c>
      <c r="H15" s="230" t="s">
        <v>42</v>
      </c>
      <c r="I15" s="231"/>
      <c r="J15" s="231"/>
      <c r="K15" s="231"/>
      <c r="L15" s="231"/>
      <c r="M15" s="231"/>
      <c r="N15" s="231"/>
      <c r="O15" s="138">
        <f>O7+O8+O9+O10+O11+O12+O13+O14</f>
        <v>71442</v>
      </c>
    </row>
    <row r="16" spans="1:15" ht="12" customHeight="1">
      <c r="A16" s="2"/>
      <c r="B16" s="4"/>
      <c r="C16" s="4"/>
      <c r="D16" s="4"/>
      <c r="E16" s="4"/>
      <c r="F16" s="4"/>
      <c r="G16" s="4"/>
      <c r="H16" s="105"/>
      <c r="I16" s="105"/>
      <c r="J16" s="105"/>
      <c r="K16" s="105"/>
      <c r="L16" s="105"/>
      <c r="M16" s="105"/>
      <c r="N16" s="105"/>
      <c r="O16" s="115"/>
    </row>
    <row r="17" spans="1:15" ht="18" customHeight="1">
      <c r="A17" s="101" t="s">
        <v>21</v>
      </c>
      <c r="B17" s="222" t="s">
        <v>22</v>
      </c>
      <c r="C17" s="222"/>
      <c r="D17" s="222"/>
      <c r="E17" s="222"/>
      <c r="F17" s="222"/>
      <c r="G17" s="7"/>
      <c r="H17" s="101"/>
      <c r="I17" s="222"/>
      <c r="J17" s="225"/>
      <c r="K17" s="225"/>
      <c r="L17" s="225"/>
      <c r="M17" s="225"/>
      <c r="N17" s="225"/>
      <c r="O17" s="139"/>
    </row>
    <row r="18" spans="1:15" ht="11.25" customHeight="1">
      <c r="A18" s="2"/>
      <c r="B18" s="4"/>
      <c r="C18" s="4"/>
      <c r="D18" s="4"/>
      <c r="E18" s="4"/>
      <c r="F18" s="4"/>
      <c r="G18" s="4"/>
      <c r="H18" s="104"/>
      <c r="I18" s="105"/>
      <c r="J18" s="105"/>
      <c r="K18" s="105"/>
      <c r="L18" s="105"/>
      <c r="M18" s="105"/>
      <c r="N18" s="105"/>
      <c r="O18" s="116"/>
    </row>
    <row r="19" spans="1:15" ht="18" customHeight="1">
      <c r="A19" s="223" t="s">
        <v>23</v>
      </c>
      <c r="B19" s="224"/>
      <c r="C19" s="224"/>
      <c r="D19" s="224"/>
      <c r="E19" s="224"/>
      <c r="F19" s="224"/>
      <c r="G19" s="100">
        <f>G15+G17</f>
        <v>103636</v>
      </c>
      <c r="H19" s="230" t="s">
        <v>151</v>
      </c>
      <c r="I19" s="231"/>
      <c r="J19" s="231"/>
      <c r="K19" s="231"/>
      <c r="L19" s="231"/>
      <c r="M19" s="231"/>
      <c r="N19" s="231"/>
      <c r="O19" s="140">
        <f>O15</f>
        <v>71442</v>
      </c>
    </row>
    <row r="20" spans="1:15" ht="18" customHeight="1">
      <c r="A20" s="2"/>
      <c r="B20" s="4"/>
      <c r="C20" s="4"/>
      <c r="D20" s="4"/>
      <c r="E20" s="4"/>
      <c r="F20" s="4"/>
      <c r="G20" s="4"/>
      <c r="H20" s="102"/>
      <c r="I20" s="103"/>
      <c r="J20" s="103"/>
      <c r="K20" s="103"/>
      <c r="L20" s="103"/>
      <c r="M20" s="103"/>
      <c r="N20" s="9"/>
      <c r="O20" s="141"/>
    </row>
    <row r="21" spans="1:15" ht="18" customHeight="1">
      <c r="A21" s="101" t="s">
        <v>24</v>
      </c>
      <c r="B21" s="222" t="s">
        <v>27</v>
      </c>
      <c r="C21" s="222"/>
      <c r="D21" s="222"/>
      <c r="E21" s="222"/>
      <c r="F21" s="222"/>
      <c r="G21" s="7">
        <v>17542</v>
      </c>
      <c r="H21" s="107" t="s">
        <v>25</v>
      </c>
      <c r="I21" s="222" t="s">
        <v>45</v>
      </c>
      <c r="J21" s="222"/>
      <c r="K21" s="222"/>
      <c r="L21" s="222"/>
      <c r="M21" s="222"/>
      <c r="N21" s="222"/>
      <c r="O21" s="137">
        <v>26500</v>
      </c>
    </row>
    <row r="22" spans="1:15" ht="18" customHeight="1">
      <c r="A22" s="101" t="s">
        <v>25</v>
      </c>
      <c r="B22" s="222" t="s">
        <v>28</v>
      </c>
      <c r="C22" s="222"/>
      <c r="D22" s="222"/>
      <c r="E22" s="222"/>
      <c r="F22" s="222"/>
      <c r="G22" s="7"/>
      <c r="H22" s="107" t="s">
        <v>26</v>
      </c>
      <c r="I22" s="222" t="s">
        <v>46</v>
      </c>
      <c r="J22" s="222"/>
      <c r="K22" s="222"/>
      <c r="L22" s="222"/>
      <c r="M22" s="222"/>
      <c r="N22" s="222"/>
      <c r="O22" s="137">
        <v>23236</v>
      </c>
    </row>
    <row r="23" spans="1:15" ht="18" customHeight="1">
      <c r="A23" s="101" t="s">
        <v>26</v>
      </c>
      <c r="B23" s="222"/>
      <c r="C23" s="222"/>
      <c r="D23" s="222"/>
      <c r="E23" s="222"/>
      <c r="F23" s="222"/>
      <c r="G23" s="7"/>
      <c r="H23" s="107" t="s">
        <v>31</v>
      </c>
      <c r="I23" s="222" t="s">
        <v>47</v>
      </c>
      <c r="J23" s="222"/>
      <c r="K23" s="222"/>
      <c r="L23" s="222"/>
      <c r="M23" s="222"/>
      <c r="N23" s="222"/>
      <c r="O23" s="137"/>
    </row>
    <row r="24" spans="1:15" ht="18" customHeight="1">
      <c r="A24" s="2"/>
      <c r="B24" s="4"/>
      <c r="C24" s="4"/>
      <c r="D24" s="4"/>
      <c r="E24" s="4"/>
      <c r="F24" s="4"/>
      <c r="G24" s="4"/>
      <c r="H24" s="107" t="s">
        <v>44</v>
      </c>
      <c r="I24" s="228" t="s">
        <v>52</v>
      </c>
      <c r="J24" s="228"/>
      <c r="K24" s="228"/>
      <c r="L24" s="228"/>
      <c r="M24" s="228"/>
      <c r="N24" s="228"/>
      <c r="O24" s="119"/>
    </row>
    <row r="25" spans="1:15" ht="18" customHeight="1">
      <c r="A25" s="223" t="s">
        <v>30</v>
      </c>
      <c r="B25" s="224"/>
      <c r="C25" s="224"/>
      <c r="D25" s="224"/>
      <c r="E25" s="224"/>
      <c r="F25" s="224"/>
      <c r="G25" s="100">
        <f>G21+G22+G23</f>
        <v>17542</v>
      </c>
      <c r="H25" s="230" t="s">
        <v>48</v>
      </c>
      <c r="I25" s="231"/>
      <c r="J25" s="231"/>
      <c r="K25" s="231"/>
      <c r="L25" s="231"/>
      <c r="M25" s="231"/>
      <c r="N25" s="231"/>
      <c r="O25" s="138">
        <f>O21+O22+O23+O24</f>
        <v>49736</v>
      </c>
    </row>
    <row r="26" spans="1:15" ht="18" customHeight="1">
      <c r="A26" s="2"/>
      <c r="B26" s="4"/>
      <c r="C26" s="4"/>
      <c r="D26" s="4"/>
      <c r="E26" s="4"/>
      <c r="F26" s="4"/>
      <c r="G26" s="4"/>
      <c r="H26" s="106"/>
      <c r="I26" s="11"/>
      <c r="J26" s="11"/>
      <c r="K26" s="11"/>
      <c r="L26" s="11"/>
      <c r="M26" s="11"/>
      <c r="N26" s="11"/>
      <c r="O26" s="142"/>
    </row>
    <row r="27" spans="1:15" ht="18" customHeight="1">
      <c r="A27" s="101" t="s">
        <v>31</v>
      </c>
      <c r="B27" s="222" t="s">
        <v>32</v>
      </c>
      <c r="C27" s="222"/>
      <c r="D27" s="222"/>
      <c r="E27" s="222"/>
      <c r="F27" s="222"/>
      <c r="G27" s="7"/>
      <c r="H27" s="104"/>
      <c r="I27" s="229"/>
      <c r="J27" s="229"/>
      <c r="K27" s="229"/>
      <c r="L27" s="229"/>
      <c r="M27" s="229"/>
      <c r="N27" s="229"/>
      <c r="O27" s="143"/>
    </row>
    <row r="28" spans="1:15" ht="18" customHeight="1">
      <c r="A28" s="223" t="s">
        <v>33</v>
      </c>
      <c r="B28" s="224"/>
      <c r="C28" s="224"/>
      <c r="D28" s="224"/>
      <c r="E28" s="224"/>
      <c r="F28" s="224"/>
      <c r="G28" s="100">
        <f>G25+G27</f>
        <v>17542</v>
      </c>
      <c r="H28" s="223" t="s">
        <v>51</v>
      </c>
      <c r="I28" s="224"/>
      <c r="J28" s="224"/>
      <c r="K28" s="224"/>
      <c r="L28" s="224"/>
      <c r="M28" s="224"/>
      <c r="N28" s="224"/>
      <c r="O28" s="121">
        <f>O25</f>
        <v>49736</v>
      </c>
    </row>
    <row r="29" spans="1:15" ht="18" customHeight="1" thickBot="1">
      <c r="A29" s="226" t="s">
        <v>34</v>
      </c>
      <c r="B29" s="227"/>
      <c r="C29" s="227"/>
      <c r="D29" s="227"/>
      <c r="E29" s="227"/>
      <c r="F29" s="227"/>
      <c r="G29" s="144">
        <f>G19+G28</f>
        <v>121178</v>
      </c>
      <c r="H29" s="226" t="s">
        <v>50</v>
      </c>
      <c r="I29" s="227"/>
      <c r="J29" s="227"/>
      <c r="K29" s="227"/>
      <c r="L29" s="227"/>
      <c r="M29" s="227"/>
      <c r="N29" s="227"/>
      <c r="O29" s="123">
        <f>O19+O28</f>
        <v>121178</v>
      </c>
    </row>
    <row r="30" spans="1:14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/>
  <mergeCells count="41">
    <mergeCell ref="A28:F28"/>
    <mergeCell ref="A29:F29"/>
    <mergeCell ref="A25:F25"/>
    <mergeCell ref="B27:F27"/>
    <mergeCell ref="H25:N25"/>
    <mergeCell ref="I21:N21"/>
    <mergeCell ref="H28:N28"/>
    <mergeCell ref="I11:N11"/>
    <mergeCell ref="I12:N12"/>
    <mergeCell ref="H29:N29"/>
    <mergeCell ref="I24:N24"/>
    <mergeCell ref="I22:N22"/>
    <mergeCell ref="I23:N23"/>
    <mergeCell ref="I27:N27"/>
    <mergeCell ref="H15:N15"/>
    <mergeCell ref="H19:N19"/>
    <mergeCell ref="I17:N17"/>
    <mergeCell ref="I13:N13"/>
    <mergeCell ref="I14:N14"/>
    <mergeCell ref="A19:F19"/>
    <mergeCell ref="B21:F21"/>
    <mergeCell ref="B22:F22"/>
    <mergeCell ref="B23:F23"/>
    <mergeCell ref="B14:F14"/>
    <mergeCell ref="B13:F13"/>
    <mergeCell ref="B11:F11"/>
    <mergeCell ref="A15:F15"/>
    <mergeCell ref="B17:F17"/>
    <mergeCell ref="B8:F8"/>
    <mergeCell ref="B9:F9"/>
    <mergeCell ref="B10:F10"/>
    <mergeCell ref="L1:N1"/>
    <mergeCell ref="A4:N4"/>
    <mergeCell ref="B6:F6"/>
    <mergeCell ref="I6:N6"/>
    <mergeCell ref="F2:O2"/>
    <mergeCell ref="B12:F12"/>
    <mergeCell ref="I7:N7"/>
    <mergeCell ref="I8:N8"/>
    <mergeCell ref="I9:N9"/>
    <mergeCell ref="I10:N10"/>
  </mergeCells>
  <printOptions/>
  <pageMargins left="0.72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2" sqref="G2:N2"/>
    </sheetView>
  </sheetViews>
  <sheetFormatPr defaultColWidth="9.140625" defaultRowHeight="12.75"/>
  <cols>
    <col min="1" max="1" width="22.421875" style="19" customWidth="1"/>
    <col min="2" max="2" width="8.140625" style="19" customWidth="1"/>
    <col min="3" max="6" width="9.140625" style="19" customWidth="1"/>
    <col min="7" max="7" width="8.8515625" style="19" customWidth="1"/>
    <col min="8" max="11" width="9.140625" style="19" customWidth="1"/>
    <col min="12" max="12" width="8.140625" style="19" customWidth="1"/>
    <col min="13" max="16384" width="9.140625" style="19" customWidth="1"/>
  </cols>
  <sheetData>
    <row r="1" spans="13:14" ht="12.75">
      <c r="M1" s="403"/>
      <c r="N1" s="403"/>
    </row>
    <row r="2" spans="7:14" ht="12.75">
      <c r="G2" s="404" t="s">
        <v>302</v>
      </c>
      <c r="H2" s="221"/>
      <c r="I2" s="221"/>
      <c r="J2" s="221"/>
      <c r="K2" s="221"/>
      <c r="L2" s="221"/>
      <c r="M2" s="221"/>
      <c r="N2" s="221"/>
    </row>
    <row r="4" spans="4:11" ht="15.75">
      <c r="D4" s="22" t="s">
        <v>207</v>
      </c>
      <c r="E4" s="22"/>
      <c r="F4" s="22"/>
      <c r="G4" s="22" t="s">
        <v>268</v>
      </c>
      <c r="H4" s="22"/>
      <c r="I4" s="22"/>
      <c r="J4" s="22"/>
      <c r="K4" s="22"/>
    </row>
    <row r="6" spans="1:14" ht="12.75">
      <c r="A6" s="30" t="s">
        <v>71</v>
      </c>
      <c r="B6" s="30" t="s">
        <v>72</v>
      </c>
      <c r="C6" s="30" t="s">
        <v>73</v>
      </c>
      <c r="D6" s="30" t="s">
        <v>74</v>
      </c>
      <c r="E6" s="30" t="s">
        <v>75</v>
      </c>
      <c r="F6" s="30" t="s">
        <v>76</v>
      </c>
      <c r="G6" s="30" t="s">
        <v>77</v>
      </c>
      <c r="H6" s="30" t="s">
        <v>78</v>
      </c>
      <c r="I6" s="30" t="s">
        <v>79</v>
      </c>
      <c r="J6" s="30" t="s">
        <v>80</v>
      </c>
      <c r="K6" s="30" t="s">
        <v>81</v>
      </c>
      <c r="L6" s="30" t="s">
        <v>82</v>
      </c>
      <c r="M6" s="30" t="s">
        <v>83</v>
      </c>
      <c r="N6" s="31" t="s">
        <v>84</v>
      </c>
    </row>
    <row r="7" spans="1:14" ht="15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15">
      <c r="A8" s="33" t="s">
        <v>142</v>
      </c>
      <c r="B8" s="33">
        <v>3264</v>
      </c>
      <c r="C8" s="33">
        <v>3264</v>
      </c>
      <c r="D8" s="33">
        <v>4911</v>
      </c>
      <c r="E8" s="33">
        <v>9157</v>
      </c>
      <c r="F8" s="33">
        <v>12118</v>
      </c>
      <c r="G8" s="33">
        <v>3011</v>
      </c>
      <c r="H8" s="33">
        <v>3011</v>
      </c>
      <c r="I8" s="33">
        <v>3011</v>
      </c>
      <c r="J8" s="33">
        <v>3224</v>
      </c>
      <c r="K8" s="33">
        <v>2911</v>
      </c>
      <c r="L8" s="33">
        <v>2911</v>
      </c>
      <c r="M8" s="33">
        <v>3083</v>
      </c>
      <c r="N8" s="34">
        <f>SUM(B8:M8)</f>
        <v>53876</v>
      </c>
    </row>
    <row r="9" spans="1:14" ht="15">
      <c r="A9" s="33" t="s">
        <v>143</v>
      </c>
      <c r="B9" s="33">
        <v>247</v>
      </c>
      <c r="C9" s="33">
        <v>5000</v>
      </c>
      <c r="D9" s="33">
        <v>247</v>
      </c>
      <c r="E9" s="33">
        <v>247</v>
      </c>
      <c r="F9" s="33">
        <v>247</v>
      </c>
      <c r="G9" s="33">
        <v>247</v>
      </c>
      <c r="H9" s="33">
        <v>247</v>
      </c>
      <c r="I9" s="33">
        <v>247</v>
      </c>
      <c r="J9" s="33">
        <v>4106</v>
      </c>
      <c r="K9" s="33">
        <v>247</v>
      </c>
      <c r="L9" s="33">
        <v>247</v>
      </c>
      <c r="M9" s="33">
        <v>247</v>
      </c>
      <c r="N9" s="34">
        <f aca="true" t="shared" si="0" ref="N9:N14">SUM(B9:M9)</f>
        <v>11576</v>
      </c>
    </row>
    <row r="10" spans="1:14" ht="15">
      <c r="A10" s="33" t="s">
        <v>144</v>
      </c>
      <c r="B10" s="33">
        <v>167</v>
      </c>
      <c r="C10" s="33">
        <v>167</v>
      </c>
      <c r="D10" s="33">
        <v>167</v>
      </c>
      <c r="E10" s="33">
        <v>167</v>
      </c>
      <c r="F10" s="33">
        <v>167</v>
      </c>
      <c r="G10" s="33">
        <v>167</v>
      </c>
      <c r="H10" s="33">
        <v>84</v>
      </c>
      <c r="I10" s="33">
        <v>34</v>
      </c>
      <c r="J10" s="33">
        <v>250</v>
      </c>
      <c r="K10" s="33">
        <v>167</v>
      </c>
      <c r="L10" s="33">
        <v>167</v>
      </c>
      <c r="M10" s="33">
        <v>167</v>
      </c>
      <c r="N10" s="34">
        <f t="shared" si="0"/>
        <v>1871</v>
      </c>
    </row>
    <row r="11" spans="1:14" ht="15">
      <c r="A11" s="33" t="s">
        <v>152</v>
      </c>
      <c r="B11" s="33">
        <v>432</v>
      </c>
      <c r="C11" s="33">
        <v>432</v>
      </c>
      <c r="D11" s="33">
        <v>432</v>
      </c>
      <c r="E11" s="33">
        <v>435</v>
      </c>
      <c r="F11" s="33">
        <v>432</v>
      </c>
      <c r="G11" s="33">
        <v>432</v>
      </c>
      <c r="H11" s="33">
        <v>432</v>
      </c>
      <c r="I11" s="33">
        <v>432</v>
      </c>
      <c r="J11" s="33">
        <v>432</v>
      </c>
      <c r="K11" s="33">
        <v>432</v>
      </c>
      <c r="L11" s="33">
        <v>432</v>
      </c>
      <c r="M11" s="33">
        <v>432</v>
      </c>
      <c r="N11" s="34">
        <f t="shared" si="0"/>
        <v>5187</v>
      </c>
    </row>
    <row r="12" spans="1:14" ht="15">
      <c r="A12" s="33" t="s">
        <v>145</v>
      </c>
      <c r="B12" s="33"/>
      <c r="C12" s="33"/>
      <c r="D12" s="33"/>
      <c r="E12" s="33"/>
      <c r="F12" s="33"/>
      <c r="G12" s="33"/>
      <c r="H12" s="33"/>
      <c r="I12" s="33"/>
      <c r="J12" s="33">
        <v>24001</v>
      </c>
      <c r="K12" s="33"/>
      <c r="L12" s="33"/>
      <c r="M12" s="33"/>
      <c r="N12" s="34">
        <f t="shared" si="0"/>
        <v>24001</v>
      </c>
    </row>
    <row r="13" spans="1:14" ht="15">
      <c r="A13" s="33" t="s">
        <v>146</v>
      </c>
      <c r="B13" s="33"/>
      <c r="C13" s="33"/>
      <c r="D13" s="33">
        <v>17542</v>
      </c>
      <c r="E13" s="33"/>
      <c r="F13" s="33"/>
      <c r="G13" s="33"/>
      <c r="H13" s="33"/>
      <c r="I13" s="33"/>
      <c r="J13" s="33"/>
      <c r="K13" s="33"/>
      <c r="L13" s="33"/>
      <c r="M13" s="33"/>
      <c r="N13" s="34">
        <f t="shared" si="0"/>
        <v>17542</v>
      </c>
    </row>
    <row r="14" spans="1:14" ht="15">
      <c r="A14" s="33" t="s">
        <v>147</v>
      </c>
      <c r="B14" s="33">
        <v>7125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f t="shared" si="0"/>
        <v>7125</v>
      </c>
    </row>
    <row r="15" spans="1:14" ht="14.25">
      <c r="A15" s="32" t="s">
        <v>148</v>
      </c>
      <c r="B15" s="32">
        <f aca="true" t="shared" si="1" ref="B15:N15">SUM(B8:B14)</f>
        <v>11235</v>
      </c>
      <c r="C15" s="32">
        <f t="shared" si="1"/>
        <v>8863</v>
      </c>
      <c r="D15" s="32">
        <f t="shared" si="1"/>
        <v>23299</v>
      </c>
      <c r="E15" s="32">
        <f t="shared" si="1"/>
        <v>10006</v>
      </c>
      <c r="F15" s="32">
        <f t="shared" si="1"/>
        <v>12964</v>
      </c>
      <c r="G15" s="32">
        <f t="shared" si="1"/>
        <v>3857</v>
      </c>
      <c r="H15" s="32">
        <f t="shared" si="1"/>
        <v>3774</v>
      </c>
      <c r="I15" s="32">
        <f t="shared" si="1"/>
        <v>3724</v>
      </c>
      <c r="J15" s="32">
        <f t="shared" si="1"/>
        <v>32013</v>
      </c>
      <c r="K15" s="32">
        <f t="shared" si="1"/>
        <v>3757</v>
      </c>
      <c r="L15" s="32">
        <f t="shared" si="1"/>
        <v>3757</v>
      </c>
      <c r="M15" s="32">
        <f t="shared" si="1"/>
        <v>3929</v>
      </c>
      <c r="N15" s="35">
        <f t="shared" si="1"/>
        <v>121178</v>
      </c>
    </row>
    <row r="16" spans="1:14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</row>
    <row r="17" spans="1:14" ht="15">
      <c r="A17" s="32" t="s">
        <v>85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4" ht="15">
      <c r="A18" s="33" t="s">
        <v>149</v>
      </c>
      <c r="B18" s="33">
        <v>5905</v>
      </c>
      <c r="C18" s="33">
        <v>5905</v>
      </c>
      <c r="D18" s="33">
        <v>6175</v>
      </c>
      <c r="E18" s="33">
        <v>6005</v>
      </c>
      <c r="F18" s="33">
        <v>6005</v>
      </c>
      <c r="G18" s="33">
        <v>6005</v>
      </c>
      <c r="H18" s="33">
        <v>5958</v>
      </c>
      <c r="I18" s="33">
        <v>5905</v>
      </c>
      <c r="J18" s="33">
        <v>5905</v>
      </c>
      <c r="K18" s="33">
        <v>5905</v>
      </c>
      <c r="L18" s="33">
        <v>5905</v>
      </c>
      <c r="M18" s="33">
        <v>5861</v>
      </c>
      <c r="N18" s="34">
        <f aca="true" t="shared" si="2" ref="N18:N23">SUM(B18:M18)</f>
        <v>71439</v>
      </c>
    </row>
    <row r="19" spans="1:14" ht="15">
      <c r="A19" s="33" t="s">
        <v>86</v>
      </c>
      <c r="B19" s="33"/>
      <c r="C19" s="33"/>
      <c r="D19" s="33"/>
      <c r="E19" s="33"/>
      <c r="F19" s="33"/>
      <c r="G19" s="33"/>
      <c r="H19" s="33"/>
      <c r="I19" s="33"/>
      <c r="J19" s="33">
        <v>19494</v>
      </c>
      <c r="K19" s="33">
        <v>3745</v>
      </c>
      <c r="L19" s="33"/>
      <c r="M19" s="33"/>
      <c r="N19" s="34"/>
    </row>
    <row r="20" spans="1:14" ht="15">
      <c r="A20" s="33" t="s">
        <v>87</v>
      </c>
      <c r="B20" s="33"/>
      <c r="C20" s="33"/>
      <c r="D20" s="33">
        <v>1500</v>
      </c>
      <c r="E20" s="33">
        <v>6000</v>
      </c>
      <c r="F20" s="33"/>
      <c r="G20" s="33">
        <v>1000</v>
      </c>
      <c r="H20" s="33"/>
      <c r="I20" s="33"/>
      <c r="K20" s="33">
        <v>18000</v>
      </c>
      <c r="L20" s="33"/>
      <c r="M20" s="33"/>
      <c r="N20" s="34">
        <f t="shared" si="2"/>
        <v>26500</v>
      </c>
    </row>
    <row r="21" spans="1:14" ht="15">
      <c r="A21" s="33" t="s">
        <v>226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 ht="14.25">
      <c r="A22" s="32" t="s">
        <v>227</v>
      </c>
      <c r="B22" s="35">
        <f aca="true" t="shared" si="3" ref="B22:M22">SUM(B18:B21)</f>
        <v>5905</v>
      </c>
      <c r="C22" s="35">
        <f t="shared" si="3"/>
        <v>5905</v>
      </c>
      <c r="D22" s="35">
        <f t="shared" si="3"/>
        <v>7675</v>
      </c>
      <c r="E22" s="35">
        <f t="shared" si="3"/>
        <v>12005</v>
      </c>
      <c r="F22" s="35">
        <f t="shared" si="3"/>
        <v>6005</v>
      </c>
      <c r="G22" s="35">
        <f t="shared" si="3"/>
        <v>7005</v>
      </c>
      <c r="H22" s="35">
        <f t="shared" si="3"/>
        <v>5958</v>
      </c>
      <c r="I22" s="35">
        <f t="shared" si="3"/>
        <v>5905</v>
      </c>
      <c r="J22" s="35">
        <f t="shared" si="3"/>
        <v>25399</v>
      </c>
      <c r="K22" s="35">
        <f t="shared" si="3"/>
        <v>27650</v>
      </c>
      <c r="L22" s="35">
        <f t="shared" si="3"/>
        <v>5905</v>
      </c>
      <c r="M22" s="35">
        <f t="shared" si="3"/>
        <v>5861</v>
      </c>
      <c r="N22" s="35">
        <f t="shared" si="2"/>
        <v>121178</v>
      </c>
    </row>
    <row r="23" spans="1:14" ht="15">
      <c r="A23" s="33" t="s">
        <v>228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f t="shared" si="2"/>
        <v>0</v>
      </c>
    </row>
    <row r="24" spans="1:14" ht="15">
      <c r="A24" s="33" t="s">
        <v>150</v>
      </c>
      <c r="B24" s="33">
        <f aca="true" t="shared" si="4" ref="B24:M24">B15-B22</f>
        <v>5330</v>
      </c>
      <c r="C24" s="33">
        <f t="shared" si="4"/>
        <v>2958</v>
      </c>
      <c r="D24" s="33">
        <f t="shared" si="4"/>
        <v>15624</v>
      </c>
      <c r="E24" s="33">
        <f t="shared" si="4"/>
        <v>-1999</v>
      </c>
      <c r="F24" s="33">
        <f t="shared" si="4"/>
        <v>6959</v>
      </c>
      <c r="G24" s="33">
        <f t="shared" si="4"/>
        <v>-3148</v>
      </c>
      <c r="H24" s="33">
        <f t="shared" si="4"/>
        <v>-2184</v>
      </c>
      <c r="I24" s="33">
        <f t="shared" si="4"/>
        <v>-2181</v>
      </c>
      <c r="J24" s="33">
        <f t="shared" si="4"/>
        <v>6614</v>
      </c>
      <c r="K24" s="33">
        <f t="shared" si="4"/>
        <v>-23893</v>
      </c>
      <c r="L24" s="33">
        <f t="shared" si="4"/>
        <v>-2148</v>
      </c>
      <c r="M24" s="33">
        <f t="shared" si="4"/>
        <v>-1932</v>
      </c>
      <c r="N24" s="33">
        <v>0</v>
      </c>
    </row>
  </sheetData>
  <sheetProtection selectLockedCells="1" selectUnlockedCells="1"/>
  <mergeCells count="2">
    <mergeCell ref="M1:N1"/>
    <mergeCell ref="G2:N2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6.7109375" style="19" customWidth="1"/>
    <col min="2" max="2" width="23.00390625" style="19" customWidth="1"/>
    <col min="3" max="3" width="10.421875" style="19" customWidth="1"/>
    <col min="4" max="5" width="9.57421875" style="19" customWidth="1"/>
    <col min="6" max="6" width="12.140625" style="19" customWidth="1"/>
    <col min="7" max="16384" width="9.140625" style="19" customWidth="1"/>
  </cols>
  <sheetData>
    <row r="1" spans="2:8" ht="15.75">
      <c r="B1" s="29"/>
      <c r="C1" s="29"/>
      <c r="D1" s="29"/>
      <c r="E1" s="29"/>
      <c r="G1" s="47"/>
      <c r="H1" s="29"/>
    </row>
    <row r="2" spans="1:8" s="50" customFormat="1" ht="15.75">
      <c r="A2" s="321" t="s">
        <v>303</v>
      </c>
      <c r="B2" s="221"/>
      <c r="C2" s="221"/>
      <c r="D2" s="221"/>
      <c r="E2" s="221"/>
      <c r="F2" s="221"/>
      <c r="G2" s="221"/>
      <c r="H2" s="49"/>
    </row>
    <row r="5" ht="12.75">
      <c r="E5" s="46"/>
    </row>
    <row r="7" spans="2:7" ht="15.75">
      <c r="B7" s="332" t="s">
        <v>287</v>
      </c>
      <c r="C7" s="332"/>
      <c r="D7" s="332"/>
      <c r="E7" s="332"/>
      <c r="F7" s="332"/>
      <c r="G7" s="20"/>
    </row>
    <row r="8" spans="2:7" ht="18.75">
      <c r="B8" s="332" t="s">
        <v>249</v>
      </c>
      <c r="C8" s="332"/>
      <c r="D8" s="332"/>
      <c r="E8" s="332"/>
      <c r="F8" s="332"/>
      <c r="G8" s="21"/>
    </row>
    <row r="9" spans="2:7" ht="15.75">
      <c r="B9" s="22"/>
      <c r="C9" s="22"/>
      <c r="D9" s="22"/>
      <c r="E9" s="22"/>
      <c r="F9" s="23"/>
      <c r="G9" s="23"/>
    </row>
    <row r="10" spans="2:7" ht="16.5" thickBot="1">
      <c r="B10" s="20"/>
      <c r="C10" s="20"/>
      <c r="D10" s="20"/>
      <c r="E10" s="331" t="s">
        <v>60</v>
      </c>
      <c r="F10" s="331"/>
      <c r="G10" s="20"/>
    </row>
    <row r="11" spans="2:7" ht="15.75">
      <c r="B11" s="327" t="s">
        <v>61</v>
      </c>
      <c r="C11" s="328"/>
      <c r="D11" s="161" t="s">
        <v>234</v>
      </c>
      <c r="E11" s="161" t="s">
        <v>243</v>
      </c>
      <c r="F11" s="162" t="s">
        <v>278</v>
      </c>
      <c r="G11" s="24"/>
    </row>
    <row r="12" spans="2:7" ht="16.5" thickBot="1">
      <c r="B12" s="329"/>
      <c r="C12" s="330"/>
      <c r="D12" s="63" t="s">
        <v>267</v>
      </c>
      <c r="E12" s="63" t="s">
        <v>267</v>
      </c>
      <c r="F12" s="163" t="s">
        <v>267</v>
      </c>
      <c r="G12" s="24"/>
    </row>
    <row r="13" spans="2:7" ht="16.5" thickBot="1">
      <c r="B13" s="418" t="s">
        <v>250</v>
      </c>
      <c r="C13" s="419"/>
      <c r="D13" s="64"/>
      <c r="E13" s="64"/>
      <c r="F13" s="164"/>
      <c r="G13" s="25"/>
    </row>
    <row r="14" spans="2:7" ht="18.75">
      <c r="B14" s="416" t="s">
        <v>17</v>
      </c>
      <c r="C14" s="417"/>
      <c r="D14" s="98"/>
      <c r="E14" s="65"/>
      <c r="F14" s="165"/>
      <c r="G14" s="26"/>
    </row>
    <row r="15" spans="2:7" ht="18.75">
      <c r="B15" s="405" t="s">
        <v>12</v>
      </c>
      <c r="C15" s="406"/>
      <c r="D15" s="95">
        <v>53876</v>
      </c>
      <c r="E15" s="66">
        <v>47000</v>
      </c>
      <c r="F15" s="166">
        <v>48000</v>
      </c>
      <c r="G15" s="26"/>
    </row>
    <row r="16" spans="2:7" ht="18.75">
      <c r="B16" s="405" t="s">
        <v>253</v>
      </c>
      <c r="C16" s="406"/>
      <c r="D16" s="159">
        <v>11576</v>
      </c>
      <c r="E16" s="160">
        <v>12000</v>
      </c>
      <c r="F16" s="167">
        <v>12500</v>
      </c>
      <c r="G16" s="26"/>
    </row>
    <row r="17" spans="2:7" ht="18.75">
      <c r="B17" s="405" t="s">
        <v>17</v>
      </c>
      <c r="C17" s="406"/>
      <c r="D17" s="159">
        <v>1871</v>
      </c>
      <c r="E17" s="160">
        <v>2000</v>
      </c>
      <c r="F17" s="167">
        <v>2500</v>
      </c>
      <c r="G17" s="26"/>
    </row>
    <row r="18" spans="2:7" ht="18.75">
      <c r="B18" s="405" t="s">
        <v>254</v>
      </c>
      <c r="C18" s="406"/>
      <c r="D18" s="159">
        <v>5187</v>
      </c>
      <c r="E18" s="160">
        <v>5500</v>
      </c>
      <c r="F18" s="167">
        <v>6000</v>
      </c>
      <c r="G18" s="26"/>
    </row>
    <row r="19" spans="2:7" ht="18.75">
      <c r="B19" s="409" t="s">
        <v>255</v>
      </c>
      <c r="C19" s="410"/>
      <c r="D19" s="159"/>
      <c r="E19" s="160"/>
      <c r="F19" s="167"/>
      <c r="G19" s="26"/>
    </row>
    <row r="20" spans="2:9" ht="18.75">
      <c r="B20" s="405" t="s">
        <v>27</v>
      </c>
      <c r="C20" s="406"/>
      <c r="D20" s="159">
        <v>17542</v>
      </c>
      <c r="E20" s="160"/>
      <c r="F20" s="167"/>
      <c r="G20" s="26"/>
      <c r="I20" s="99"/>
    </row>
    <row r="21" spans="2:7" ht="18.75">
      <c r="B21" s="405" t="s">
        <v>256</v>
      </c>
      <c r="C21" s="406"/>
      <c r="D21" s="159"/>
      <c r="E21" s="160"/>
      <c r="F21" s="167"/>
      <c r="G21" s="26"/>
    </row>
    <row r="22" spans="2:7" ht="18.75">
      <c r="B22" s="407" t="s">
        <v>257</v>
      </c>
      <c r="C22" s="408"/>
      <c r="D22" s="159"/>
      <c r="E22" s="160"/>
      <c r="F22" s="167"/>
      <c r="G22" s="26"/>
    </row>
    <row r="23" spans="2:7" ht="18.75">
      <c r="B23" s="409" t="s">
        <v>258</v>
      </c>
      <c r="C23" s="410"/>
      <c r="D23" s="159">
        <v>24001</v>
      </c>
      <c r="E23" s="160"/>
      <c r="F23" s="167"/>
      <c r="G23" s="26"/>
    </row>
    <row r="24" spans="2:7" ht="18.75">
      <c r="B24" s="409" t="s">
        <v>116</v>
      </c>
      <c r="C24" s="420"/>
      <c r="D24" s="159">
        <v>7125</v>
      </c>
      <c r="E24" s="160"/>
      <c r="F24" s="167"/>
      <c r="G24" s="26"/>
    </row>
    <row r="25" spans="2:9" ht="19.5" customHeight="1" thickBot="1">
      <c r="B25" s="168" t="s">
        <v>251</v>
      </c>
      <c r="C25" s="158"/>
      <c r="D25" s="96">
        <f>SUM(D14:D24)</f>
        <v>121178</v>
      </c>
      <c r="E25" s="96">
        <f>SUM(E14:E23)</f>
        <v>66500</v>
      </c>
      <c r="F25" s="169">
        <f>SUM(F14:F23)</f>
        <v>69000</v>
      </c>
      <c r="G25" s="26"/>
      <c r="I25" s="99"/>
    </row>
    <row r="26" spans="2:7" ht="16.5" thickBot="1">
      <c r="B26" s="170"/>
      <c r="C26" s="67"/>
      <c r="D26" s="67"/>
      <c r="E26" s="67"/>
      <c r="F26" s="171"/>
      <c r="G26" s="26"/>
    </row>
    <row r="27" spans="2:7" ht="16.5" thickBot="1">
      <c r="B27" s="413" t="s">
        <v>252</v>
      </c>
      <c r="C27" s="414"/>
      <c r="D27" s="414"/>
      <c r="E27" s="414"/>
      <c r="F27" s="415"/>
      <c r="G27" s="25"/>
    </row>
    <row r="28" spans="2:7" ht="18.75" customHeight="1">
      <c r="B28" s="416" t="s">
        <v>259</v>
      </c>
      <c r="C28" s="417"/>
      <c r="D28" s="95"/>
      <c r="E28" s="68"/>
      <c r="F28" s="172"/>
      <c r="G28" s="26"/>
    </row>
    <row r="29" spans="2:7" ht="15.75">
      <c r="B29" s="405" t="s">
        <v>35</v>
      </c>
      <c r="C29" s="406"/>
      <c r="D29" s="95">
        <v>25849</v>
      </c>
      <c r="E29" s="68">
        <v>20000</v>
      </c>
      <c r="F29" s="172">
        <v>21000</v>
      </c>
      <c r="G29" s="26"/>
    </row>
    <row r="30" spans="2:7" ht="15.75">
      <c r="B30" s="407" t="s">
        <v>260</v>
      </c>
      <c r="C30" s="408"/>
      <c r="D30" s="159">
        <v>5073</v>
      </c>
      <c r="E30" s="176">
        <v>5000</v>
      </c>
      <c r="F30" s="177">
        <v>5500</v>
      </c>
      <c r="G30" s="26"/>
    </row>
    <row r="31" spans="2:7" ht="15.75">
      <c r="B31" s="405" t="s">
        <v>37</v>
      </c>
      <c r="C31" s="406"/>
      <c r="D31" s="159">
        <v>35284</v>
      </c>
      <c r="E31" s="176">
        <v>38000</v>
      </c>
      <c r="F31" s="177">
        <v>39000</v>
      </c>
      <c r="G31" s="26"/>
    </row>
    <row r="32" spans="2:7" ht="15.75">
      <c r="B32" s="405" t="s">
        <v>38</v>
      </c>
      <c r="C32" s="406"/>
      <c r="D32" s="159">
        <v>2300</v>
      </c>
      <c r="E32" s="176">
        <v>1400</v>
      </c>
      <c r="F32" s="177">
        <v>1400</v>
      </c>
      <c r="G32" s="26"/>
    </row>
    <row r="33" spans="2:7" ht="15.75">
      <c r="B33" s="405" t="s">
        <v>266</v>
      </c>
      <c r="C33" s="406"/>
      <c r="D33" s="159">
        <v>2936</v>
      </c>
      <c r="E33" s="176">
        <v>3000</v>
      </c>
      <c r="F33" s="177">
        <v>3000</v>
      </c>
      <c r="G33" s="26"/>
    </row>
    <row r="34" spans="2:7" ht="15.75">
      <c r="B34" s="409" t="s">
        <v>261</v>
      </c>
      <c r="C34" s="410"/>
      <c r="D34" s="159"/>
      <c r="E34" s="176"/>
      <c r="F34" s="177"/>
      <c r="G34" s="26"/>
    </row>
    <row r="35" spans="2:9" ht="15.75">
      <c r="B35" s="405" t="s">
        <v>45</v>
      </c>
      <c r="C35" s="406"/>
      <c r="D35" s="159">
        <v>26500</v>
      </c>
      <c r="E35" s="176"/>
      <c r="F35" s="177"/>
      <c r="G35" s="26"/>
      <c r="I35" s="99"/>
    </row>
    <row r="36" spans="2:7" ht="15.75">
      <c r="B36" s="405" t="s">
        <v>46</v>
      </c>
      <c r="C36" s="406"/>
      <c r="D36" s="159">
        <v>23236</v>
      </c>
      <c r="E36" s="176"/>
      <c r="F36" s="177"/>
      <c r="G36" s="26"/>
    </row>
    <row r="37" spans="2:7" ht="15.75">
      <c r="B37" s="405" t="s">
        <v>262</v>
      </c>
      <c r="C37" s="406"/>
      <c r="D37" s="159"/>
      <c r="E37" s="176"/>
      <c r="F37" s="177"/>
      <c r="G37" s="26"/>
    </row>
    <row r="38" spans="2:7" ht="15.75">
      <c r="B38" s="409" t="s">
        <v>263</v>
      </c>
      <c r="C38" s="410"/>
      <c r="D38" s="159"/>
      <c r="E38" s="176"/>
      <c r="F38" s="177"/>
      <c r="G38" s="26"/>
    </row>
    <row r="39" spans="2:7" ht="19.5" thickBot="1">
      <c r="B39" s="411" t="s">
        <v>264</v>
      </c>
      <c r="C39" s="412"/>
      <c r="D39" s="97">
        <f>SUM(D28:D38)</f>
        <v>121178</v>
      </c>
      <c r="E39" s="69">
        <f>SUM(E28:E38)</f>
        <v>67400</v>
      </c>
      <c r="F39" s="173">
        <f>SUM(F28:F38)</f>
        <v>69900</v>
      </c>
      <c r="G39" s="27"/>
    </row>
    <row r="40" spans="2:6" ht="19.5" customHeight="1" thickBot="1">
      <c r="B40" s="322" t="s">
        <v>265</v>
      </c>
      <c r="C40" s="323"/>
      <c r="D40" s="174">
        <v>6</v>
      </c>
      <c r="E40" s="174">
        <v>7</v>
      </c>
      <c r="F40" s="175">
        <v>7</v>
      </c>
    </row>
    <row r="45" ht="12.75">
      <c r="E45" s="99"/>
    </row>
  </sheetData>
  <sheetProtection selectLockedCells="1" selectUnlockedCells="1"/>
  <mergeCells count="31">
    <mergeCell ref="B20:C20"/>
    <mergeCell ref="B23:C23"/>
    <mergeCell ref="B13:C13"/>
    <mergeCell ref="B24:C24"/>
    <mergeCell ref="B17:C17"/>
    <mergeCell ref="B18:C18"/>
    <mergeCell ref="B19:C19"/>
    <mergeCell ref="A2:G2"/>
    <mergeCell ref="B7:F7"/>
    <mergeCell ref="B8:F8"/>
    <mergeCell ref="E10:F10"/>
    <mergeCell ref="B11:C12"/>
    <mergeCell ref="B16:C16"/>
    <mergeCell ref="B14:C14"/>
    <mergeCell ref="B15:C15"/>
    <mergeCell ref="B27:F27"/>
    <mergeCell ref="B21:C21"/>
    <mergeCell ref="B31:C31"/>
    <mergeCell ref="B32:C32"/>
    <mergeCell ref="B28:C28"/>
    <mergeCell ref="B29:C29"/>
    <mergeCell ref="B33:C33"/>
    <mergeCell ref="B22:C22"/>
    <mergeCell ref="B40:C40"/>
    <mergeCell ref="B34:C34"/>
    <mergeCell ref="B35:C35"/>
    <mergeCell ref="B36:C36"/>
    <mergeCell ref="B37:C37"/>
    <mergeCell ref="B39:C39"/>
    <mergeCell ref="B38:C38"/>
    <mergeCell ref="B30:C3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F2" sqref="F2:O2"/>
    </sheetView>
  </sheetViews>
  <sheetFormatPr defaultColWidth="9.140625" defaultRowHeight="12.75"/>
  <cols>
    <col min="1" max="1" width="5.00390625" style="0" customWidth="1"/>
    <col min="6" max="6" width="15.8515625" style="0" customWidth="1"/>
    <col min="8" max="8" width="5.7109375" style="0" customWidth="1"/>
    <col min="14" max="14" width="7.00390625" style="0" customWidth="1"/>
  </cols>
  <sheetData>
    <row r="1" spans="1:14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7"/>
      <c r="M1" s="217"/>
      <c r="N1" s="217"/>
    </row>
    <row r="2" spans="1:15" ht="18" customHeight="1">
      <c r="A2" s="1"/>
      <c r="B2" s="1"/>
      <c r="C2" s="1"/>
      <c r="D2" s="1"/>
      <c r="E2" s="1"/>
      <c r="F2" s="220" t="s">
        <v>294</v>
      </c>
      <c r="G2" s="221"/>
      <c r="H2" s="221"/>
      <c r="I2" s="221"/>
      <c r="J2" s="221"/>
      <c r="K2" s="221"/>
      <c r="L2" s="221"/>
      <c r="M2" s="221"/>
      <c r="N2" s="221"/>
      <c r="O2" s="22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18" t="s">
        <v>283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8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0" customHeight="1">
      <c r="A6" s="133" t="s">
        <v>0</v>
      </c>
      <c r="B6" s="219" t="s">
        <v>5</v>
      </c>
      <c r="C6" s="219"/>
      <c r="D6" s="219"/>
      <c r="E6" s="219"/>
      <c r="F6" s="219"/>
      <c r="G6" s="134" t="s">
        <v>2</v>
      </c>
      <c r="H6" s="133" t="s">
        <v>0</v>
      </c>
      <c r="I6" s="219" t="s">
        <v>4</v>
      </c>
      <c r="J6" s="219"/>
      <c r="K6" s="219"/>
      <c r="L6" s="219"/>
      <c r="M6" s="219"/>
      <c r="N6" s="219"/>
      <c r="O6" s="135" t="s">
        <v>3</v>
      </c>
    </row>
    <row r="7" spans="1:15" ht="18" customHeight="1">
      <c r="A7" s="136" t="s">
        <v>6</v>
      </c>
      <c r="B7" s="92" t="s">
        <v>168</v>
      </c>
      <c r="C7" s="93"/>
      <c r="D7" s="93"/>
      <c r="E7" s="93"/>
      <c r="F7" s="94"/>
      <c r="G7" s="7">
        <v>53876</v>
      </c>
      <c r="H7" s="107" t="s">
        <v>6</v>
      </c>
      <c r="I7" s="222" t="s">
        <v>35</v>
      </c>
      <c r="J7" s="222"/>
      <c r="K7" s="222"/>
      <c r="L7" s="222"/>
      <c r="M7" s="222"/>
      <c r="N7" s="222"/>
      <c r="O7" s="137">
        <v>12315</v>
      </c>
    </row>
    <row r="8" spans="1:15" ht="18" customHeight="1">
      <c r="A8" s="101" t="s">
        <v>7</v>
      </c>
      <c r="B8" s="222" t="s">
        <v>14</v>
      </c>
      <c r="C8" s="222"/>
      <c r="D8" s="222"/>
      <c r="E8" s="222"/>
      <c r="F8" s="222"/>
      <c r="G8" s="7">
        <v>11576</v>
      </c>
      <c r="H8" s="107" t="s">
        <v>7</v>
      </c>
      <c r="I8" s="222" t="s">
        <v>36</v>
      </c>
      <c r="J8" s="222"/>
      <c r="K8" s="222"/>
      <c r="L8" s="222"/>
      <c r="M8" s="222"/>
      <c r="N8" s="222"/>
      <c r="O8" s="137">
        <v>2043</v>
      </c>
    </row>
    <row r="9" spans="1:15" ht="18" customHeight="1">
      <c r="A9" s="101" t="s">
        <v>8</v>
      </c>
      <c r="B9" s="222" t="s">
        <v>17</v>
      </c>
      <c r="C9" s="222"/>
      <c r="D9" s="222"/>
      <c r="E9" s="222"/>
      <c r="F9" s="222"/>
      <c r="G9" s="7">
        <v>1871</v>
      </c>
      <c r="H9" s="107" t="s">
        <v>8</v>
      </c>
      <c r="I9" s="222" t="s">
        <v>37</v>
      </c>
      <c r="J9" s="222"/>
      <c r="K9" s="222"/>
      <c r="L9" s="222"/>
      <c r="M9" s="222"/>
      <c r="N9" s="222"/>
      <c r="O9" s="137">
        <v>35274</v>
      </c>
    </row>
    <row r="10" spans="1:15" ht="18" customHeight="1">
      <c r="A10" s="101" t="s">
        <v>9</v>
      </c>
      <c r="B10" s="222" t="s">
        <v>12</v>
      </c>
      <c r="C10" s="222"/>
      <c r="D10" s="222"/>
      <c r="E10" s="222"/>
      <c r="F10" s="222"/>
      <c r="G10" s="7">
        <v>5187</v>
      </c>
      <c r="H10" s="107" t="s">
        <v>9</v>
      </c>
      <c r="I10" s="222" t="s">
        <v>38</v>
      </c>
      <c r="J10" s="222"/>
      <c r="K10" s="222"/>
      <c r="L10" s="222"/>
      <c r="M10" s="222"/>
      <c r="N10" s="222"/>
      <c r="O10" s="137">
        <v>2300</v>
      </c>
    </row>
    <row r="11" spans="1:15" ht="18" customHeight="1">
      <c r="A11" s="101" t="s">
        <v>20</v>
      </c>
      <c r="B11" s="222" t="s">
        <v>13</v>
      </c>
      <c r="C11" s="222"/>
      <c r="D11" s="222"/>
      <c r="E11" s="222"/>
      <c r="F11" s="222"/>
      <c r="G11" s="12"/>
      <c r="H11" s="107" t="s">
        <v>20</v>
      </c>
      <c r="I11" s="222" t="s">
        <v>39</v>
      </c>
      <c r="J11" s="222"/>
      <c r="K11" s="222"/>
      <c r="L11" s="222"/>
      <c r="M11" s="222"/>
      <c r="N11" s="222"/>
      <c r="O11" s="137">
        <v>2036</v>
      </c>
    </row>
    <row r="12" spans="1:15" ht="18" customHeight="1">
      <c r="A12" s="101" t="s">
        <v>21</v>
      </c>
      <c r="B12" s="222" t="s">
        <v>241</v>
      </c>
      <c r="C12" s="222"/>
      <c r="D12" s="222"/>
      <c r="E12" s="222"/>
      <c r="F12" s="222"/>
      <c r="G12" s="7">
        <v>24001</v>
      </c>
      <c r="H12" s="107" t="s">
        <v>21</v>
      </c>
      <c r="I12" s="222" t="s">
        <v>40</v>
      </c>
      <c r="J12" s="222"/>
      <c r="K12" s="222"/>
      <c r="L12" s="222"/>
      <c r="M12" s="222"/>
      <c r="N12" s="222"/>
      <c r="O12" s="137">
        <v>900</v>
      </c>
    </row>
    <row r="13" spans="1:15" ht="18" customHeight="1">
      <c r="A13" s="101" t="s">
        <v>24</v>
      </c>
      <c r="B13" s="222" t="s">
        <v>116</v>
      </c>
      <c r="C13" s="222"/>
      <c r="D13" s="222"/>
      <c r="E13" s="222"/>
      <c r="F13" s="222"/>
      <c r="G13" s="7">
        <v>7125</v>
      </c>
      <c r="H13" s="107" t="s">
        <v>24</v>
      </c>
      <c r="I13" s="222" t="s">
        <v>41</v>
      </c>
      <c r="J13" s="225"/>
      <c r="K13" s="225"/>
      <c r="L13" s="225"/>
      <c r="M13" s="225"/>
      <c r="N13" s="225"/>
      <c r="O13" s="137"/>
    </row>
    <row r="14" spans="1:15" ht="18" customHeight="1">
      <c r="A14" s="101"/>
      <c r="B14" s="222"/>
      <c r="C14" s="222"/>
      <c r="D14" s="222"/>
      <c r="E14" s="222"/>
      <c r="F14" s="222"/>
      <c r="G14" s="7"/>
      <c r="H14" s="101"/>
      <c r="I14" s="222" t="s">
        <v>171</v>
      </c>
      <c r="J14" s="222"/>
      <c r="K14" s="222"/>
      <c r="L14" s="222"/>
      <c r="M14" s="222"/>
      <c r="N14" s="222"/>
      <c r="O14" s="137">
        <v>16574</v>
      </c>
    </row>
    <row r="15" spans="1:15" ht="18" customHeight="1">
      <c r="A15" s="223" t="s">
        <v>19</v>
      </c>
      <c r="B15" s="224"/>
      <c r="C15" s="224"/>
      <c r="D15" s="224"/>
      <c r="E15" s="224"/>
      <c r="F15" s="224"/>
      <c r="G15" s="100">
        <f>SUM(G7:G14)</f>
        <v>103636</v>
      </c>
      <c r="H15" s="230" t="s">
        <v>42</v>
      </c>
      <c r="I15" s="231"/>
      <c r="J15" s="231"/>
      <c r="K15" s="231"/>
      <c r="L15" s="231"/>
      <c r="M15" s="231"/>
      <c r="N15" s="231"/>
      <c r="O15" s="138">
        <f>SUM(O7:O14)</f>
        <v>71442</v>
      </c>
    </row>
    <row r="16" spans="1:15" ht="12" customHeight="1">
      <c r="A16" s="2"/>
      <c r="B16" s="4"/>
      <c r="C16" s="4"/>
      <c r="D16" s="4"/>
      <c r="E16" s="4"/>
      <c r="F16" s="4"/>
      <c r="G16" s="4"/>
      <c r="H16" s="105"/>
      <c r="I16" s="105"/>
      <c r="J16" s="105"/>
      <c r="K16" s="105"/>
      <c r="L16" s="105"/>
      <c r="M16" s="105"/>
      <c r="N16" s="105"/>
      <c r="O16" s="115"/>
    </row>
    <row r="17" spans="1:15" ht="18" customHeight="1">
      <c r="A17" s="101" t="s">
        <v>21</v>
      </c>
      <c r="B17" s="222" t="s">
        <v>22</v>
      </c>
      <c r="C17" s="222"/>
      <c r="D17" s="222"/>
      <c r="E17" s="222"/>
      <c r="F17" s="222"/>
      <c r="G17" s="7"/>
      <c r="H17" s="101"/>
      <c r="I17" s="222"/>
      <c r="J17" s="225"/>
      <c r="K17" s="225"/>
      <c r="L17" s="225"/>
      <c r="M17" s="225"/>
      <c r="N17" s="225"/>
      <c r="O17" s="139"/>
    </row>
    <row r="18" spans="1:15" ht="11.25" customHeight="1">
      <c r="A18" s="2"/>
      <c r="B18" s="4"/>
      <c r="C18" s="4"/>
      <c r="D18" s="4"/>
      <c r="E18" s="4"/>
      <c r="F18" s="4"/>
      <c r="G18" s="4"/>
      <c r="H18" s="104"/>
      <c r="I18" s="105"/>
      <c r="J18" s="105"/>
      <c r="K18" s="105"/>
      <c r="L18" s="105"/>
      <c r="M18" s="105"/>
      <c r="N18" s="105"/>
      <c r="O18" s="116"/>
    </row>
    <row r="19" spans="1:15" ht="18" customHeight="1">
      <c r="A19" s="223" t="s">
        <v>23</v>
      </c>
      <c r="B19" s="224"/>
      <c r="C19" s="224"/>
      <c r="D19" s="224"/>
      <c r="E19" s="224"/>
      <c r="F19" s="224"/>
      <c r="G19" s="100">
        <f>G15+G17</f>
        <v>103636</v>
      </c>
      <c r="H19" s="230" t="s">
        <v>151</v>
      </c>
      <c r="I19" s="231"/>
      <c r="J19" s="231"/>
      <c r="K19" s="231"/>
      <c r="L19" s="231"/>
      <c r="M19" s="231"/>
      <c r="N19" s="231"/>
      <c r="O19" s="140">
        <f>O15</f>
        <v>71442</v>
      </c>
    </row>
    <row r="20" spans="1:15" ht="18" customHeight="1">
      <c r="A20" s="2"/>
      <c r="B20" s="4"/>
      <c r="C20" s="4"/>
      <c r="D20" s="4"/>
      <c r="E20" s="4"/>
      <c r="F20" s="4"/>
      <c r="G20" s="4"/>
      <c r="H20" s="102"/>
      <c r="I20" s="103"/>
      <c r="J20" s="103"/>
      <c r="K20" s="103"/>
      <c r="L20" s="103"/>
      <c r="M20" s="103"/>
      <c r="N20" s="9"/>
      <c r="O20" s="141"/>
    </row>
    <row r="21" spans="1:15" ht="18" customHeight="1">
      <c r="A21" s="101" t="s">
        <v>24</v>
      </c>
      <c r="B21" s="222" t="s">
        <v>27</v>
      </c>
      <c r="C21" s="222"/>
      <c r="D21" s="222"/>
      <c r="E21" s="222"/>
      <c r="F21" s="222"/>
      <c r="G21" s="7">
        <v>17542</v>
      </c>
      <c r="H21" s="107" t="s">
        <v>25</v>
      </c>
      <c r="I21" s="222" t="s">
        <v>45</v>
      </c>
      <c r="J21" s="222"/>
      <c r="K21" s="222"/>
      <c r="L21" s="222"/>
      <c r="M21" s="222"/>
      <c r="N21" s="222"/>
      <c r="O21" s="137">
        <v>26500</v>
      </c>
    </row>
    <row r="22" spans="1:15" ht="18" customHeight="1">
      <c r="A22" s="101" t="s">
        <v>25</v>
      </c>
      <c r="B22" s="222" t="s">
        <v>28</v>
      </c>
      <c r="C22" s="222"/>
      <c r="D22" s="222"/>
      <c r="E22" s="222"/>
      <c r="F22" s="222"/>
      <c r="G22" s="7"/>
      <c r="H22" s="107" t="s">
        <v>26</v>
      </c>
      <c r="I22" s="222" t="s">
        <v>46</v>
      </c>
      <c r="J22" s="222"/>
      <c r="K22" s="222"/>
      <c r="L22" s="222"/>
      <c r="M22" s="222"/>
      <c r="N22" s="222"/>
      <c r="O22" s="137">
        <v>23236</v>
      </c>
    </row>
    <row r="23" spans="1:15" ht="18" customHeight="1">
      <c r="A23" s="101" t="s">
        <v>26</v>
      </c>
      <c r="B23" s="222"/>
      <c r="C23" s="222"/>
      <c r="D23" s="222"/>
      <c r="E23" s="222"/>
      <c r="F23" s="222"/>
      <c r="G23" s="7"/>
      <c r="H23" s="107" t="s">
        <v>31</v>
      </c>
      <c r="I23" s="222" t="s">
        <v>47</v>
      </c>
      <c r="J23" s="222"/>
      <c r="K23" s="222"/>
      <c r="L23" s="222"/>
      <c r="M23" s="222"/>
      <c r="N23" s="222"/>
      <c r="O23" s="137"/>
    </row>
    <row r="24" spans="1:15" ht="18" customHeight="1">
      <c r="A24" s="2"/>
      <c r="B24" s="4"/>
      <c r="C24" s="4"/>
      <c r="D24" s="4"/>
      <c r="E24" s="4"/>
      <c r="F24" s="4"/>
      <c r="G24" s="4"/>
      <c r="H24" s="107" t="s">
        <v>44</v>
      </c>
      <c r="I24" s="228" t="s">
        <v>52</v>
      </c>
      <c r="J24" s="228"/>
      <c r="K24" s="228"/>
      <c r="L24" s="228"/>
      <c r="M24" s="228"/>
      <c r="N24" s="228"/>
      <c r="O24" s="119"/>
    </row>
    <row r="25" spans="1:15" ht="18" customHeight="1">
      <c r="A25" s="223" t="s">
        <v>30</v>
      </c>
      <c r="B25" s="224"/>
      <c r="C25" s="224"/>
      <c r="D25" s="224"/>
      <c r="E25" s="224"/>
      <c r="F25" s="224"/>
      <c r="G25" s="100">
        <f>G21+G22+G23</f>
        <v>17542</v>
      </c>
      <c r="H25" s="230" t="s">
        <v>48</v>
      </c>
      <c r="I25" s="231"/>
      <c r="J25" s="231"/>
      <c r="K25" s="231"/>
      <c r="L25" s="231"/>
      <c r="M25" s="231"/>
      <c r="N25" s="231"/>
      <c r="O25" s="138">
        <f>O21+O22+O23+O24</f>
        <v>49736</v>
      </c>
    </row>
    <row r="26" spans="1:15" ht="18" customHeight="1">
      <c r="A26" s="2"/>
      <c r="B26" s="4"/>
      <c r="C26" s="4"/>
      <c r="D26" s="4"/>
      <c r="E26" s="4"/>
      <c r="F26" s="4"/>
      <c r="G26" s="4"/>
      <c r="H26" s="106"/>
      <c r="I26" s="11"/>
      <c r="J26" s="11"/>
      <c r="K26" s="11"/>
      <c r="L26" s="11"/>
      <c r="M26" s="11"/>
      <c r="N26" s="11"/>
      <c r="O26" s="142"/>
    </row>
    <row r="27" spans="1:15" ht="18" customHeight="1">
      <c r="A27" s="101" t="s">
        <v>31</v>
      </c>
      <c r="B27" s="222" t="s">
        <v>32</v>
      </c>
      <c r="C27" s="222"/>
      <c r="D27" s="222"/>
      <c r="E27" s="222"/>
      <c r="F27" s="222"/>
      <c r="G27" s="7"/>
      <c r="H27" s="104"/>
      <c r="I27" s="229"/>
      <c r="J27" s="229"/>
      <c r="K27" s="229"/>
      <c r="L27" s="229"/>
      <c r="M27" s="229"/>
      <c r="N27" s="229"/>
      <c r="O27" s="143"/>
    </row>
    <row r="28" spans="1:15" ht="18" customHeight="1">
      <c r="A28" s="223" t="s">
        <v>33</v>
      </c>
      <c r="B28" s="224"/>
      <c r="C28" s="224"/>
      <c r="D28" s="224"/>
      <c r="E28" s="224"/>
      <c r="F28" s="224"/>
      <c r="G28" s="100">
        <f>G25+G27</f>
        <v>17542</v>
      </c>
      <c r="H28" s="223" t="s">
        <v>51</v>
      </c>
      <c r="I28" s="224"/>
      <c r="J28" s="224"/>
      <c r="K28" s="224"/>
      <c r="L28" s="224"/>
      <c r="M28" s="224"/>
      <c r="N28" s="224"/>
      <c r="O28" s="121">
        <f>O25</f>
        <v>49736</v>
      </c>
    </row>
    <row r="29" spans="1:15" ht="18" customHeight="1" thickBot="1">
      <c r="A29" s="226" t="s">
        <v>34</v>
      </c>
      <c r="B29" s="227"/>
      <c r="C29" s="227"/>
      <c r="D29" s="227"/>
      <c r="E29" s="227"/>
      <c r="F29" s="227"/>
      <c r="G29" s="144">
        <f>G19+G28</f>
        <v>121178</v>
      </c>
      <c r="H29" s="226" t="s">
        <v>50</v>
      </c>
      <c r="I29" s="227"/>
      <c r="J29" s="227"/>
      <c r="K29" s="227"/>
      <c r="L29" s="227"/>
      <c r="M29" s="227"/>
      <c r="N29" s="227"/>
      <c r="O29" s="123">
        <f>O19+O28</f>
        <v>121178</v>
      </c>
    </row>
    <row r="30" spans="1:14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/>
  <mergeCells count="41">
    <mergeCell ref="B11:F11"/>
    <mergeCell ref="A25:F25"/>
    <mergeCell ref="B27:F27"/>
    <mergeCell ref="A28:F28"/>
    <mergeCell ref="I22:N22"/>
    <mergeCell ref="H25:N25"/>
    <mergeCell ref="A15:F15"/>
    <mergeCell ref="H15:N15"/>
    <mergeCell ref="H19:N19"/>
    <mergeCell ref="B14:F14"/>
    <mergeCell ref="B9:F9"/>
    <mergeCell ref="F2:O2"/>
    <mergeCell ref="A4:N4"/>
    <mergeCell ref="B6:F6"/>
    <mergeCell ref="I6:N6"/>
    <mergeCell ref="B10:F10"/>
    <mergeCell ref="A29:F29"/>
    <mergeCell ref="I27:N27"/>
    <mergeCell ref="H28:N28"/>
    <mergeCell ref="H29:N29"/>
    <mergeCell ref="B17:F17"/>
    <mergeCell ref="B23:F23"/>
    <mergeCell ref="B22:F22"/>
    <mergeCell ref="I24:N24"/>
    <mergeCell ref="I23:N23"/>
    <mergeCell ref="B12:F12"/>
    <mergeCell ref="L1:N1"/>
    <mergeCell ref="A19:F19"/>
    <mergeCell ref="B21:F21"/>
    <mergeCell ref="I7:N7"/>
    <mergeCell ref="B13:F13"/>
    <mergeCell ref="I11:N11"/>
    <mergeCell ref="I14:N14"/>
    <mergeCell ref="B8:F8"/>
    <mergeCell ref="I9:N9"/>
    <mergeCell ref="I12:N12"/>
    <mergeCell ref="I8:N8"/>
    <mergeCell ref="I10:N10"/>
    <mergeCell ref="I17:N17"/>
    <mergeCell ref="I21:N21"/>
    <mergeCell ref="I13:N1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2" sqref="F2:P2"/>
    </sheetView>
  </sheetViews>
  <sheetFormatPr defaultColWidth="9.140625" defaultRowHeight="12.75"/>
  <cols>
    <col min="1" max="1" width="5.00390625" style="0" customWidth="1"/>
    <col min="6" max="6" width="8.140625" style="0" customWidth="1"/>
    <col min="7" max="7" width="11.00390625" style="0" customWidth="1"/>
    <col min="8" max="8" width="6.28125" style="0" customWidth="1"/>
    <col min="13" max="13" width="3.8515625" style="0" customWidth="1"/>
    <col min="14" max="14" width="2.421875" style="0" customWidth="1"/>
    <col min="15" max="15" width="11.140625" style="0" customWidth="1"/>
  </cols>
  <sheetData>
    <row r="1" spans="1:1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33"/>
      <c r="M1" s="233"/>
      <c r="N1" s="233"/>
      <c r="O1" s="233"/>
    </row>
    <row r="2" spans="1:16" ht="18" customHeight="1">
      <c r="A2" s="1"/>
      <c r="B2" s="1"/>
      <c r="C2" s="1"/>
      <c r="D2" s="1"/>
      <c r="E2" s="1"/>
      <c r="F2" s="220" t="s">
        <v>295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4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18" t="s">
        <v>274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8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49.5" customHeight="1">
      <c r="A6" s="108" t="s">
        <v>0</v>
      </c>
      <c r="B6" s="236" t="s">
        <v>5</v>
      </c>
      <c r="C6" s="236"/>
      <c r="D6" s="236"/>
      <c r="E6" s="236"/>
      <c r="F6" s="236"/>
      <c r="G6" s="109" t="s">
        <v>242</v>
      </c>
      <c r="H6" s="110" t="s">
        <v>0</v>
      </c>
      <c r="I6" s="237" t="s">
        <v>4</v>
      </c>
      <c r="J6" s="237"/>
      <c r="K6" s="237"/>
      <c r="L6" s="237"/>
      <c r="M6" s="237"/>
      <c r="N6" s="237"/>
      <c r="O6" s="111" t="s">
        <v>242</v>
      </c>
    </row>
    <row r="7" spans="1:15" ht="18" customHeight="1">
      <c r="A7" s="112" t="s">
        <v>6</v>
      </c>
      <c r="B7" s="234" t="s">
        <v>56</v>
      </c>
      <c r="C7" s="235"/>
      <c r="D7" s="235"/>
      <c r="E7" s="235"/>
      <c r="F7" s="235"/>
      <c r="G7" s="15">
        <v>16574</v>
      </c>
      <c r="H7" s="18" t="s">
        <v>6</v>
      </c>
      <c r="I7" s="232" t="s">
        <v>35</v>
      </c>
      <c r="J7" s="232"/>
      <c r="K7" s="232"/>
      <c r="L7" s="232"/>
      <c r="M7" s="232"/>
      <c r="N7" s="232"/>
      <c r="O7" s="113">
        <v>13534</v>
      </c>
    </row>
    <row r="8" spans="1:15" ht="18" customHeight="1">
      <c r="A8" s="112" t="s">
        <v>7</v>
      </c>
      <c r="B8" s="234" t="s">
        <v>57</v>
      </c>
      <c r="C8" s="234"/>
      <c r="D8" s="234"/>
      <c r="E8" s="234"/>
      <c r="F8" s="234"/>
      <c r="G8" s="15"/>
      <c r="H8" s="18" t="s">
        <v>7</v>
      </c>
      <c r="I8" s="232" t="s">
        <v>53</v>
      </c>
      <c r="J8" s="232"/>
      <c r="K8" s="232"/>
      <c r="L8" s="232"/>
      <c r="M8" s="232"/>
      <c r="N8" s="232"/>
      <c r="O8" s="113">
        <v>3030</v>
      </c>
    </row>
    <row r="9" spans="1:15" ht="18" customHeight="1">
      <c r="A9" s="112" t="s">
        <v>8</v>
      </c>
      <c r="B9" s="232" t="s">
        <v>54</v>
      </c>
      <c r="C9" s="232"/>
      <c r="D9" s="232"/>
      <c r="E9" s="232"/>
      <c r="F9" s="232"/>
      <c r="G9" s="15"/>
      <c r="H9" s="18" t="s">
        <v>8</v>
      </c>
      <c r="I9" s="232" t="s">
        <v>37</v>
      </c>
      <c r="J9" s="232"/>
      <c r="K9" s="232"/>
      <c r="L9" s="232"/>
      <c r="M9" s="232"/>
      <c r="N9" s="232"/>
      <c r="O9" s="113">
        <v>10</v>
      </c>
    </row>
    <row r="10" spans="1:15" ht="18" customHeight="1">
      <c r="A10" s="112" t="s">
        <v>9</v>
      </c>
      <c r="B10" s="232" t="s">
        <v>55</v>
      </c>
      <c r="C10" s="232"/>
      <c r="D10" s="232"/>
      <c r="E10" s="232"/>
      <c r="F10" s="232"/>
      <c r="G10" s="15"/>
      <c r="H10" s="18" t="s">
        <v>9</v>
      </c>
      <c r="I10" s="232" t="s">
        <v>58</v>
      </c>
      <c r="J10" s="232"/>
      <c r="K10" s="232"/>
      <c r="L10" s="232"/>
      <c r="M10" s="232"/>
      <c r="N10" s="232"/>
      <c r="O10" s="113"/>
    </row>
    <row r="11" spans="1:15" ht="18" customHeight="1">
      <c r="A11" s="223" t="s">
        <v>19</v>
      </c>
      <c r="B11" s="224"/>
      <c r="C11" s="224"/>
      <c r="D11" s="224"/>
      <c r="E11" s="224"/>
      <c r="F11" s="224"/>
      <c r="G11" s="6">
        <f>G7+G8+G9+G10</f>
        <v>16574</v>
      </c>
      <c r="H11" s="238" t="s">
        <v>42</v>
      </c>
      <c r="I11" s="239"/>
      <c r="J11" s="239"/>
      <c r="K11" s="239"/>
      <c r="L11" s="239"/>
      <c r="M11" s="239"/>
      <c r="N11" s="240"/>
      <c r="O11" s="114">
        <f>SUM(O7:O10)</f>
        <v>16574</v>
      </c>
    </row>
    <row r="12" spans="1:15" ht="12" customHeight="1">
      <c r="A12" s="2"/>
      <c r="B12" s="4"/>
      <c r="C12" s="4"/>
      <c r="D12" s="4"/>
      <c r="E12" s="4"/>
      <c r="F12" s="4"/>
      <c r="G12" s="4"/>
      <c r="H12" s="8"/>
      <c r="I12" s="11"/>
      <c r="J12" s="11"/>
      <c r="K12" s="11"/>
      <c r="L12" s="11"/>
      <c r="M12" s="11"/>
      <c r="N12" s="11"/>
      <c r="O12" s="115"/>
    </row>
    <row r="13" spans="1:15" ht="18" customHeight="1">
      <c r="A13" s="101" t="s">
        <v>21</v>
      </c>
      <c r="B13" s="241" t="s">
        <v>22</v>
      </c>
      <c r="C13" s="241"/>
      <c r="D13" s="241"/>
      <c r="E13" s="241"/>
      <c r="F13" s="241"/>
      <c r="G13" s="7"/>
      <c r="H13" s="9"/>
      <c r="I13" s="246"/>
      <c r="J13" s="247"/>
      <c r="K13" s="247"/>
      <c r="L13" s="247"/>
      <c r="M13" s="247"/>
      <c r="N13" s="247"/>
      <c r="O13" s="248"/>
    </row>
    <row r="14" spans="1:15" ht="11.25" customHeight="1">
      <c r="A14" s="2"/>
      <c r="B14" s="4"/>
      <c r="C14" s="4"/>
      <c r="D14" s="4"/>
      <c r="E14" s="4"/>
      <c r="F14" s="4"/>
      <c r="G14" s="4"/>
      <c r="H14" s="12"/>
      <c r="I14" s="13"/>
      <c r="J14" s="13"/>
      <c r="K14" s="13"/>
      <c r="L14" s="13"/>
      <c r="M14" s="13"/>
      <c r="N14" s="13"/>
      <c r="O14" s="116"/>
    </row>
    <row r="15" spans="1:15" ht="18" customHeight="1">
      <c r="A15" s="223" t="s">
        <v>23</v>
      </c>
      <c r="B15" s="224"/>
      <c r="C15" s="224"/>
      <c r="D15" s="224"/>
      <c r="E15" s="224"/>
      <c r="F15" s="224"/>
      <c r="G15" s="6">
        <f>G11+G13</f>
        <v>16574</v>
      </c>
      <c r="H15" s="238" t="s">
        <v>43</v>
      </c>
      <c r="I15" s="239"/>
      <c r="J15" s="239"/>
      <c r="K15" s="239"/>
      <c r="L15" s="239"/>
      <c r="M15" s="239"/>
      <c r="N15" s="240"/>
      <c r="O15" s="117">
        <f>O11</f>
        <v>16574</v>
      </c>
    </row>
    <row r="16" spans="1:15" ht="18" customHeight="1">
      <c r="A16" s="2"/>
      <c r="B16" s="4"/>
      <c r="C16" s="4"/>
      <c r="D16" s="4"/>
      <c r="E16" s="4"/>
      <c r="F16" s="4"/>
      <c r="G16" s="3"/>
      <c r="H16" s="4"/>
      <c r="I16" s="4"/>
      <c r="J16" s="4"/>
      <c r="K16" s="4"/>
      <c r="L16" s="4"/>
      <c r="M16" s="4"/>
      <c r="N16" s="4"/>
      <c r="O16" s="3"/>
    </row>
    <row r="17" spans="1:15" ht="18" customHeight="1">
      <c r="A17" s="101" t="s">
        <v>24</v>
      </c>
      <c r="B17" s="232" t="s">
        <v>29</v>
      </c>
      <c r="C17" s="232"/>
      <c r="D17" s="232"/>
      <c r="E17" s="232"/>
      <c r="F17" s="232"/>
      <c r="G17" s="5"/>
      <c r="H17" s="57" t="s">
        <v>20</v>
      </c>
      <c r="I17" s="249" t="s">
        <v>172</v>
      </c>
      <c r="J17" s="249"/>
      <c r="K17" s="249"/>
      <c r="L17" s="249"/>
      <c r="M17" s="249"/>
      <c r="N17" s="249"/>
      <c r="O17" s="118"/>
    </row>
    <row r="18" spans="1:15" ht="18" customHeight="1">
      <c r="A18" s="2"/>
      <c r="B18" s="16"/>
      <c r="C18" s="16"/>
      <c r="D18" s="16"/>
      <c r="E18" s="16"/>
      <c r="F18" s="16"/>
      <c r="G18" s="4"/>
      <c r="H18" s="7"/>
      <c r="I18" s="242"/>
      <c r="J18" s="242"/>
      <c r="K18" s="242"/>
      <c r="L18" s="242"/>
      <c r="M18" s="242"/>
      <c r="N18" s="242"/>
      <c r="O18" s="119"/>
    </row>
    <row r="19" spans="1:15" ht="18" customHeight="1">
      <c r="A19" s="223" t="s">
        <v>30</v>
      </c>
      <c r="B19" s="224"/>
      <c r="C19" s="224"/>
      <c r="D19" s="224"/>
      <c r="E19" s="224"/>
      <c r="F19" s="224"/>
      <c r="G19" s="6"/>
      <c r="H19" s="243" t="s">
        <v>48</v>
      </c>
      <c r="I19" s="244"/>
      <c r="J19" s="244"/>
      <c r="K19" s="244"/>
      <c r="L19" s="244"/>
      <c r="M19" s="244"/>
      <c r="N19" s="245"/>
      <c r="O19" s="120"/>
    </row>
    <row r="20" spans="1:15" ht="18" customHeight="1">
      <c r="A20" s="223" t="s">
        <v>33</v>
      </c>
      <c r="B20" s="224"/>
      <c r="C20" s="224"/>
      <c r="D20" s="224"/>
      <c r="E20" s="224"/>
      <c r="F20" s="224"/>
      <c r="G20" s="6">
        <f>G19</f>
        <v>0</v>
      </c>
      <c r="H20" s="224" t="s">
        <v>51</v>
      </c>
      <c r="I20" s="224"/>
      <c r="J20" s="224"/>
      <c r="K20" s="224"/>
      <c r="L20" s="224"/>
      <c r="M20" s="224"/>
      <c r="N20" s="224"/>
      <c r="O20" s="121">
        <f>O19</f>
        <v>0</v>
      </c>
    </row>
    <row r="21" spans="1:15" ht="18" customHeight="1" thickBot="1">
      <c r="A21" s="226" t="s">
        <v>34</v>
      </c>
      <c r="B21" s="227"/>
      <c r="C21" s="227"/>
      <c r="D21" s="227"/>
      <c r="E21" s="227"/>
      <c r="F21" s="227"/>
      <c r="G21" s="122">
        <f>G15+G20</f>
        <v>16574</v>
      </c>
      <c r="H21" s="227" t="s">
        <v>50</v>
      </c>
      <c r="I21" s="227"/>
      <c r="J21" s="227"/>
      <c r="K21" s="227"/>
      <c r="L21" s="227"/>
      <c r="M21" s="227"/>
      <c r="N21" s="227"/>
      <c r="O21" s="123">
        <f>O11+O20</f>
        <v>16574</v>
      </c>
    </row>
    <row r="22" spans="1:1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28">
    <mergeCell ref="H21:N21"/>
    <mergeCell ref="I18:N18"/>
    <mergeCell ref="H19:N19"/>
    <mergeCell ref="A21:F21"/>
    <mergeCell ref="I7:N7"/>
    <mergeCell ref="I8:N8"/>
    <mergeCell ref="I9:N9"/>
    <mergeCell ref="I10:N10"/>
    <mergeCell ref="I13:O13"/>
    <mergeCell ref="I17:N17"/>
    <mergeCell ref="H11:N11"/>
    <mergeCell ref="H15:N15"/>
    <mergeCell ref="H20:N20"/>
    <mergeCell ref="A19:F19"/>
    <mergeCell ref="A11:F11"/>
    <mergeCell ref="B13:F13"/>
    <mergeCell ref="A15:F15"/>
    <mergeCell ref="B17:F17"/>
    <mergeCell ref="A20:F20"/>
    <mergeCell ref="B10:F10"/>
    <mergeCell ref="L1:O1"/>
    <mergeCell ref="B7:F7"/>
    <mergeCell ref="B8:F8"/>
    <mergeCell ref="B9:F9"/>
    <mergeCell ref="A4:N4"/>
    <mergeCell ref="B6:F6"/>
    <mergeCell ref="I6:N6"/>
    <mergeCell ref="F2:P2"/>
  </mergeCells>
  <printOptions/>
  <pageMargins left="1.0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2" width="5.28125" style="0" customWidth="1"/>
    <col min="5" max="5" width="12.00390625" style="0" customWidth="1"/>
    <col min="6" max="6" width="9.421875" style="0" customWidth="1"/>
    <col min="10" max="10" width="11.00390625" style="0" customWidth="1"/>
    <col min="13" max="14" width="10.28125" style="0" customWidth="1"/>
    <col min="15" max="15" width="11.140625" style="0" customWidth="1"/>
  </cols>
  <sheetData>
    <row r="1" spans="1:19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65"/>
      <c r="O1" s="265"/>
      <c r="P1" s="36"/>
      <c r="Q1" s="265"/>
      <c r="R1" s="265"/>
      <c r="S1" s="265"/>
    </row>
    <row r="2" spans="1:19" ht="15" customHeight="1">
      <c r="A2" s="274" t="s">
        <v>296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37"/>
      <c r="Q2" s="37"/>
      <c r="R2" s="37"/>
      <c r="S2" s="37"/>
    </row>
    <row r="3" spans="1:19" ht="0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5" customHeight="1">
      <c r="A4" s="273" t="s">
        <v>273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37"/>
      <c r="Q4" s="37"/>
      <c r="R4" s="37"/>
      <c r="S4" s="37"/>
    </row>
    <row r="5" spans="1:19" ht="1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265" t="s">
        <v>106</v>
      </c>
      <c r="O5" s="265"/>
      <c r="P5" s="36"/>
      <c r="Q5" s="36"/>
      <c r="R5" s="36"/>
      <c r="S5" s="36"/>
    </row>
    <row r="6" spans="1:19" ht="15" customHeight="1">
      <c r="A6" s="262" t="s">
        <v>88</v>
      </c>
      <c r="B6" s="129"/>
      <c r="C6" s="275" t="s">
        <v>99</v>
      </c>
      <c r="D6" s="276"/>
      <c r="E6" s="277"/>
      <c r="F6" s="287" t="s">
        <v>89</v>
      </c>
      <c r="G6" s="288"/>
      <c r="H6" s="288"/>
      <c r="I6" s="288"/>
      <c r="J6" s="288"/>
      <c r="K6" s="288"/>
      <c r="L6" s="288"/>
      <c r="M6" s="288"/>
      <c r="N6" s="288"/>
      <c r="O6" s="289"/>
      <c r="P6" s="36"/>
      <c r="Q6" s="36"/>
      <c r="R6" s="36"/>
      <c r="S6" s="36"/>
    </row>
    <row r="7" spans="1:19" ht="15" customHeight="1">
      <c r="A7" s="263"/>
      <c r="B7" s="130"/>
      <c r="C7" s="278"/>
      <c r="D7" s="279"/>
      <c r="E7" s="280"/>
      <c r="F7" s="270" t="s">
        <v>5</v>
      </c>
      <c r="G7" s="271"/>
      <c r="H7" s="271"/>
      <c r="I7" s="271"/>
      <c r="J7" s="271"/>
      <c r="K7" s="271"/>
      <c r="L7" s="271"/>
      <c r="M7" s="271"/>
      <c r="N7" s="271"/>
      <c r="O7" s="272"/>
      <c r="P7" s="37"/>
      <c r="Q7" s="37"/>
      <c r="R7" s="37"/>
      <c r="S7" s="37"/>
    </row>
    <row r="8" spans="1:19" ht="44.25" customHeight="1">
      <c r="A8" s="264"/>
      <c r="B8" s="131"/>
      <c r="C8" s="281"/>
      <c r="D8" s="282"/>
      <c r="E8" s="283"/>
      <c r="F8" s="40" t="s">
        <v>95</v>
      </c>
      <c r="G8" s="40" t="s">
        <v>114</v>
      </c>
      <c r="H8" s="40" t="s">
        <v>57</v>
      </c>
      <c r="I8" s="40" t="s">
        <v>115</v>
      </c>
      <c r="J8" s="40" t="s">
        <v>116</v>
      </c>
      <c r="K8" s="41" t="s">
        <v>94</v>
      </c>
      <c r="L8" s="42" t="s">
        <v>123</v>
      </c>
      <c r="M8" s="42" t="s">
        <v>241</v>
      </c>
      <c r="N8" s="43" t="s">
        <v>97</v>
      </c>
      <c r="O8" s="41" t="s">
        <v>117</v>
      </c>
      <c r="P8" s="36"/>
      <c r="Q8" s="36"/>
      <c r="R8" s="36"/>
      <c r="S8" s="36"/>
    </row>
    <row r="9" spans="1:19" s="39" customFormat="1" ht="15" customHeight="1">
      <c r="A9" s="44" t="s">
        <v>11</v>
      </c>
      <c r="B9" s="44"/>
      <c r="C9" s="269" t="s">
        <v>100</v>
      </c>
      <c r="D9" s="269"/>
      <c r="E9" s="269"/>
      <c r="F9" s="44"/>
      <c r="G9" s="44"/>
      <c r="H9" s="44"/>
      <c r="I9" s="44"/>
      <c r="J9" s="44"/>
      <c r="K9" s="44"/>
      <c r="L9" s="44"/>
      <c r="M9" s="44"/>
      <c r="N9" s="44"/>
      <c r="O9" s="44"/>
      <c r="P9" s="38"/>
      <c r="Q9" s="38"/>
      <c r="R9" s="38"/>
      <c r="S9" s="38"/>
    </row>
    <row r="10" spans="1:19" ht="15" customHeight="1">
      <c r="A10" s="15"/>
      <c r="B10" s="124"/>
      <c r="C10" s="284" t="s">
        <v>170</v>
      </c>
      <c r="D10" s="285"/>
      <c r="E10" s="286"/>
      <c r="F10" s="15"/>
      <c r="G10" s="15"/>
      <c r="H10" s="15"/>
      <c r="I10" s="15"/>
      <c r="J10" s="15"/>
      <c r="K10" s="15">
        <f>F10+G10+H10+I10+J10</f>
        <v>0</v>
      </c>
      <c r="L10" s="15"/>
      <c r="M10" s="15"/>
      <c r="N10" s="15">
        <f>L10+M10</f>
        <v>0</v>
      </c>
      <c r="O10" s="15">
        <f>N10+K10</f>
        <v>0</v>
      </c>
      <c r="P10" s="36"/>
      <c r="Q10" s="36"/>
      <c r="R10" s="36"/>
      <c r="S10" s="36"/>
    </row>
    <row r="11" spans="1:19" ht="15" customHeight="1">
      <c r="A11" s="44" t="s">
        <v>15</v>
      </c>
      <c r="B11" s="126" t="s">
        <v>184</v>
      </c>
      <c r="C11" s="266" t="s">
        <v>101</v>
      </c>
      <c r="D11" s="267"/>
      <c r="E11" s="268"/>
      <c r="F11" s="44"/>
      <c r="G11" s="44"/>
      <c r="H11" s="44">
        <v>1</v>
      </c>
      <c r="I11" s="44"/>
      <c r="J11" s="44"/>
      <c r="K11" s="44">
        <f>F11+G11+H11+I11+J11</f>
        <v>1</v>
      </c>
      <c r="L11" s="44">
        <v>17542</v>
      </c>
      <c r="M11" s="44">
        <v>24000</v>
      </c>
      <c r="N11" s="44">
        <f>L11+M11</f>
        <v>41542</v>
      </c>
      <c r="O11" s="44">
        <f>N11+K11</f>
        <v>41543</v>
      </c>
      <c r="P11" s="36"/>
      <c r="Q11" s="36"/>
      <c r="R11" s="36"/>
      <c r="S11" s="36"/>
    </row>
    <row r="12" spans="1:19" ht="15" customHeight="1">
      <c r="A12" s="44" t="s">
        <v>16</v>
      </c>
      <c r="B12" s="44"/>
      <c r="C12" s="44" t="s">
        <v>102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36"/>
      <c r="Q12" s="36"/>
      <c r="R12" s="36"/>
      <c r="S12" s="36"/>
    </row>
    <row r="13" spans="1:19" ht="15" customHeight="1">
      <c r="A13" s="15" t="s">
        <v>7</v>
      </c>
      <c r="B13" s="125" t="s">
        <v>198</v>
      </c>
      <c r="C13" s="261" t="s">
        <v>199</v>
      </c>
      <c r="D13" s="261"/>
      <c r="E13" s="261"/>
      <c r="F13" s="15"/>
      <c r="G13" s="15"/>
      <c r="H13" s="15"/>
      <c r="I13" s="15">
        <v>5187</v>
      </c>
      <c r="J13" s="15"/>
      <c r="K13" s="15">
        <f>F13+G13+H13+I13+J13</f>
        <v>5187</v>
      </c>
      <c r="L13" s="15"/>
      <c r="M13" s="15"/>
      <c r="N13" s="15"/>
      <c r="O13" s="15">
        <f>N13+K13</f>
        <v>5187</v>
      </c>
      <c r="P13" s="36"/>
      <c r="Q13" s="36"/>
      <c r="R13" s="36"/>
      <c r="S13" s="36"/>
    </row>
    <row r="14" spans="1:19" ht="15" customHeight="1">
      <c r="A14" s="15" t="s">
        <v>8</v>
      </c>
      <c r="B14" s="125" t="s">
        <v>179</v>
      </c>
      <c r="C14" s="261" t="s">
        <v>180</v>
      </c>
      <c r="D14" s="261"/>
      <c r="E14" s="261"/>
      <c r="F14" s="15"/>
      <c r="G14" s="15"/>
      <c r="H14" s="15">
        <v>114</v>
      </c>
      <c r="I14" s="15"/>
      <c r="J14" s="15"/>
      <c r="K14" s="15">
        <f>F14+G14+H14+I14+J14</f>
        <v>114</v>
      </c>
      <c r="L14" s="15"/>
      <c r="M14" s="15"/>
      <c r="N14" s="15"/>
      <c r="O14" s="15">
        <f>N14+K14</f>
        <v>114</v>
      </c>
      <c r="P14" s="36"/>
      <c r="Q14" s="36"/>
      <c r="R14" s="36"/>
      <c r="S14" s="36"/>
    </row>
    <row r="15" spans="1:19" ht="15" customHeight="1">
      <c r="A15" s="15" t="s">
        <v>9</v>
      </c>
      <c r="B15" s="125" t="s">
        <v>181</v>
      </c>
      <c r="C15" s="261" t="s">
        <v>182</v>
      </c>
      <c r="D15" s="261"/>
      <c r="E15" s="261"/>
      <c r="F15" s="15"/>
      <c r="G15" s="15"/>
      <c r="H15" s="15">
        <v>753</v>
      </c>
      <c r="I15" s="15"/>
      <c r="J15" s="15"/>
      <c r="K15" s="15">
        <f>F15+G15+H15+I15+J15</f>
        <v>753</v>
      </c>
      <c r="L15" s="15"/>
      <c r="M15" s="15"/>
      <c r="N15" s="15"/>
      <c r="O15" s="15">
        <f>N15+K15</f>
        <v>753</v>
      </c>
      <c r="P15" s="36"/>
      <c r="Q15" s="36"/>
      <c r="R15" s="36"/>
      <c r="S15" s="36"/>
    </row>
    <row r="16" spans="1:19" ht="15" customHeight="1">
      <c r="A16" s="15" t="s">
        <v>20</v>
      </c>
      <c r="B16" s="125" t="s">
        <v>194</v>
      </c>
      <c r="C16" s="261" t="s">
        <v>163</v>
      </c>
      <c r="D16" s="261"/>
      <c r="E16" s="261"/>
      <c r="F16" s="15"/>
      <c r="G16" s="15"/>
      <c r="H16" s="15">
        <v>1004</v>
      </c>
      <c r="I16" s="15"/>
      <c r="J16" s="15"/>
      <c r="K16" s="15">
        <f>F16+G16+H16+I16+J16</f>
        <v>1004</v>
      </c>
      <c r="L16" s="15"/>
      <c r="M16" s="15"/>
      <c r="N16" s="15"/>
      <c r="O16" s="15">
        <f>N16+K16</f>
        <v>1004</v>
      </c>
      <c r="P16" s="36"/>
      <c r="Q16" s="36"/>
      <c r="R16" s="36"/>
      <c r="S16" s="36"/>
    </row>
    <row r="17" spans="1:19" ht="28.5" customHeight="1">
      <c r="A17" s="15" t="s">
        <v>24</v>
      </c>
      <c r="B17" s="124"/>
      <c r="C17" s="257" t="s">
        <v>122</v>
      </c>
      <c r="D17" s="258"/>
      <c r="E17" s="259"/>
      <c r="F17" s="15">
        <v>53876</v>
      </c>
      <c r="G17" s="15">
        <v>11576</v>
      </c>
      <c r="H17" s="15"/>
      <c r="I17" s="15"/>
      <c r="J17" s="15">
        <v>7125</v>
      </c>
      <c r="K17" s="15">
        <f>F17+G17+H17+I17+J17</f>
        <v>72577</v>
      </c>
      <c r="L17" s="15"/>
      <c r="M17" s="15"/>
      <c r="N17" s="15"/>
      <c r="O17" s="15">
        <f>N17+K17</f>
        <v>72577</v>
      </c>
      <c r="P17" s="36"/>
      <c r="Q17" s="36"/>
      <c r="R17" s="36"/>
      <c r="S17" s="36"/>
    </row>
    <row r="18" spans="1:15" ht="25.5" customHeight="1">
      <c r="A18" s="132"/>
      <c r="B18" s="132"/>
      <c r="C18" s="260" t="s">
        <v>112</v>
      </c>
      <c r="D18" s="260"/>
      <c r="E18" s="260"/>
      <c r="F18" s="128">
        <f>SUM(F9:F17)</f>
        <v>53876</v>
      </c>
      <c r="G18" s="128">
        <f>SUM(G9:G17)</f>
        <v>11576</v>
      </c>
      <c r="H18" s="128">
        <f>SUM(H9:H17)</f>
        <v>1872</v>
      </c>
      <c r="I18" s="128">
        <f>SUM(I9:I17)</f>
        <v>5187</v>
      </c>
      <c r="J18" s="128">
        <f>SUM(J9:J17)</f>
        <v>7125</v>
      </c>
      <c r="K18" s="15">
        <f>SUM(F18:J18)</f>
        <v>79636</v>
      </c>
      <c r="L18" s="128">
        <f>SUM(L9:L17)</f>
        <v>17542</v>
      </c>
      <c r="M18" s="128">
        <f>SUM(M9:M17)</f>
        <v>24000</v>
      </c>
      <c r="N18" s="128">
        <f>SUM(N9:N17)</f>
        <v>41542</v>
      </c>
      <c r="O18" s="128">
        <f>SUM(O9:O17)</f>
        <v>121178</v>
      </c>
    </row>
    <row r="19" spans="3:5" ht="12.75">
      <c r="C19" s="251" t="s">
        <v>118</v>
      </c>
      <c r="D19" s="251"/>
      <c r="E19" s="251"/>
    </row>
    <row r="20" spans="1:15" ht="27" customHeight="1">
      <c r="A20" s="51" t="s">
        <v>125</v>
      </c>
      <c r="B20" s="51"/>
      <c r="C20" s="252" t="s">
        <v>119</v>
      </c>
      <c r="D20" s="252"/>
      <c r="E20" s="252"/>
      <c r="F20" s="14">
        <f>F18-F21</f>
        <v>53876</v>
      </c>
      <c r="G20" s="14">
        <f aca="true" t="shared" si="0" ref="G20:N20">G18-G21</f>
        <v>11576</v>
      </c>
      <c r="H20" s="14">
        <f t="shared" si="0"/>
        <v>1871</v>
      </c>
      <c r="I20" s="14">
        <f t="shared" si="0"/>
        <v>5187</v>
      </c>
      <c r="J20" s="14">
        <f t="shared" si="0"/>
        <v>7125</v>
      </c>
      <c r="K20" s="14">
        <f>SUM(F20:J20)</f>
        <v>79635</v>
      </c>
      <c r="L20" s="14">
        <f t="shared" si="0"/>
        <v>17542</v>
      </c>
      <c r="M20" s="14">
        <f t="shared" si="0"/>
        <v>24000</v>
      </c>
      <c r="N20" s="14">
        <f t="shared" si="0"/>
        <v>41542</v>
      </c>
      <c r="O20" s="14">
        <f>K20+N20</f>
        <v>121177</v>
      </c>
    </row>
    <row r="21" spans="1:16" ht="26.25" customHeight="1">
      <c r="A21" s="51" t="s">
        <v>126</v>
      </c>
      <c r="B21" s="51"/>
      <c r="C21" s="253" t="s">
        <v>120</v>
      </c>
      <c r="D21" s="253"/>
      <c r="E21" s="253"/>
      <c r="F21" s="14">
        <f>F10</f>
        <v>0</v>
      </c>
      <c r="G21" s="14">
        <f aca="true" t="shared" si="1" ref="G21:N21">G10</f>
        <v>0</v>
      </c>
      <c r="H21" s="14">
        <v>1</v>
      </c>
      <c r="I21" s="14">
        <f t="shared" si="1"/>
        <v>0</v>
      </c>
      <c r="J21" s="14">
        <f t="shared" si="1"/>
        <v>0</v>
      </c>
      <c r="K21" s="14">
        <v>1</v>
      </c>
      <c r="L21" s="14">
        <f t="shared" si="1"/>
        <v>0</v>
      </c>
      <c r="M21" s="14">
        <f t="shared" si="1"/>
        <v>0</v>
      </c>
      <c r="N21" s="14">
        <f t="shared" si="1"/>
        <v>0</v>
      </c>
      <c r="O21" s="14">
        <v>1</v>
      </c>
      <c r="P21" s="146"/>
    </row>
    <row r="22" spans="1:15" ht="30" customHeight="1">
      <c r="A22" s="51" t="s">
        <v>127</v>
      </c>
      <c r="B22" s="51"/>
      <c r="C22" s="254" t="s">
        <v>121</v>
      </c>
      <c r="D22" s="255"/>
      <c r="E22" s="256"/>
      <c r="F22" s="14"/>
      <c r="G22" s="14"/>
      <c r="H22" s="14"/>
      <c r="I22" s="14"/>
      <c r="J22" s="14"/>
      <c r="K22" s="14">
        <f>SUM(F22:J22)</f>
        <v>0</v>
      </c>
      <c r="L22" s="14"/>
      <c r="M22" s="14"/>
      <c r="N22" s="14"/>
      <c r="O22" s="14">
        <f>K22+N22</f>
        <v>0</v>
      </c>
    </row>
    <row r="23" spans="1:15" ht="30" customHeight="1">
      <c r="A23" s="132"/>
      <c r="B23" s="132"/>
      <c r="C23" s="250" t="s">
        <v>112</v>
      </c>
      <c r="D23" s="250"/>
      <c r="E23" s="250"/>
      <c r="F23" s="128">
        <f aca="true" t="shared" si="2" ref="F23:O23">F20+F21+F22</f>
        <v>53876</v>
      </c>
      <c r="G23" s="128">
        <f t="shared" si="2"/>
        <v>11576</v>
      </c>
      <c r="H23" s="128">
        <f t="shared" si="2"/>
        <v>1872</v>
      </c>
      <c r="I23" s="128">
        <f t="shared" si="2"/>
        <v>5187</v>
      </c>
      <c r="J23" s="128">
        <f t="shared" si="2"/>
        <v>7125</v>
      </c>
      <c r="K23" s="128">
        <f t="shared" si="2"/>
        <v>79636</v>
      </c>
      <c r="L23" s="128">
        <f t="shared" si="2"/>
        <v>17542</v>
      </c>
      <c r="M23" s="128">
        <f t="shared" si="2"/>
        <v>24000</v>
      </c>
      <c r="N23" s="128">
        <f t="shared" si="2"/>
        <v>41542</v>
      </c>
      <c r="O23" s="128">
        <f t="shared" si="2"/>
        <v>121178</v>
      </c>
    </row>
  </sheetData>
  <sheetProtection/>
  <mergeCells count="23">
    <mergeCell ref="Q1:S1"/>
    <mergeCell ref="C9:E9"/>
    <mergeCell ref="N1:O1"/>
    <mergeCell ref="F7:O7"/>
    <mergeCell ref="A4:O4"/>
    <mergeCell ref="C14:E14"/>
    <mergeCell ref="A2:O2"/>
    <mergeCell ref="C6:E8"/>
    <mergeCell ref="C10:E10"/>
    <mergeCell ref="F6:O6"/>
    <mergeCell ref="C16:E16"/>
    <mergeCell ref="A6:A8"/>
    <mergeCell ref="N5:O5"/>
    <mergeCell ref="C13:E13"/>
    <mergeCell ref="C11:E11"/>
    <mergeCell ref="C15:E15"/>
    <mergeCell ref="C23:E23"/>
    <mergeCell ref="C19:E19"/>
    <mergeCell ref="C20:E20"/>
    <mergeCell ref="C21:E21"/>
    <mergeCell ref="C22:E22"/>
    <mergeCell ref="C17:E17"/>
    <mergeCell ref="C18:E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48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1" width="5.28125" style="0" customWidth="1"/>
    <col min="2" max="2" width="7.8515625" style="0" bestFit="1" customWidth="1"/>
    <col min="5" max="5" width="12.00390625" style="0" customWidth="1"/>
    <col min="12" max="12" width="9.57421875" style="0" customWidth="1"/>
    <col min="13" max="13" width="7.57421875" style="0" customWidth="1"/>
    <col min="14" max="15" width="11.140625" style="0" customWidth="1"/>
  </cols>
  <sheetData>
    <row r="3" spans="1:19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65"/>
      <c r="O3" s="265"/>
      <c r="P3" s="36"/>
      <c r="Q3" s="265"/>
      <c r="R3" s="265"/>
      <c r="S3" s="265"/>
    </row>
    <row r="4" spans="1:19" ht="15" customHeight="1">
      <c r="A4" s="274" t="s">
        <v>297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37"/>
      <c r="Q4" s="37"/>
      <c r="R4" s="37"/>
      <c r="S4" s="37"/>
    </row>
    <row r="5" spans="1:19" ht="0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5" customHeight="1">
      <c r="A6" s="273" t="s">
        <v>272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37"/>
      <c r="Q6" s="37"/>
      <c r="R6" s="37"/>
      <c r="S6" s="37"/>
    </row>
    <row r="7" spans="1:19" ht="1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65" t="s">
        <v>106</v>
      </c>
      <c r="O7" s="265"/>
      <c r="P7" s="36"/>
      <c r="Q7" s="36"/>
      <c r="R7" s="36"/>
      <c r="S7" s="36"/>
    </row>
    <row r="8" spans="1:19" ht="15" customHeight="1">
      <c r="A8" s="309" t="s">
        <v>0</v>
      </c>
      <c r="B8" s="291" t="s">
        <v>206</v>
      </c>
      <c r="C8" s="275" t="s">
        <v>99</v>
      </c>
      <c r="D8" s="276"/>
      <c r="E8" s="277"/>
      <c r="F8" s="287" t="s">
        <v>89</v>
      </c>
      <c r="G8" s="288"/>
      <c r="H8" s="288"/>
      <c r="I8" s="288"/>
      <c r="J8" s="288"/>
      <c r="K8" s="288"/>
      <c r="L8" s="288"/>
      <c r="M8" s="288"/>
      <c r="N8" s="288"/>
      <c r="O8" s="289"/>
      <c r="P8" s="303" t="s">
        <v>229</v>
      </c>
      <c r="Q8" s="36"/>
      <c r="R8" s="36"/>
      <c r="S8" s="36"/>
    </row>
    <row r="9" spans="1:19" ht="15" customHeight="1">
      <c r="A9" s="310"/>
      <c r="B9" s="292"/>
      <c r="C9" s="278"/>
      <c r="D9" s="279"/>
      <c r="E9" s="280"/>
      <c r="F9" s="270" t="s">
        <v>4</v>
      </c>
      <c r="G9" s="271"/>
      <c r="H9" s="271"/>
      <c r="I9" s="271"/>
      <c r="J9" s="271"/>
      <c r="K9" s="271"/>
      <c r="L9" s="271"/>
      <c r="M9" s="271"/>
      <c r="N9" s="271"/>
      <c r="O9" s="272"/>
      <c r="P9" s="304"/>
      <c r="Q9" s="37"/>
      <c r="R9" s="37"/>
      <c r="S9" s="37"/>
    </row>
    <row r="10" spans="1:19" ht="44.25" customHeight="1">
      <c r="A10" s="311"/>
      <c r="B10" s="293"/>
      <c r="C10" s="281"/>
      <c r="D10" s="282"/>
      <c r="E10" s="283"/>
      <c r="F10" s="40" t="s">
        <v>90</v>
      </c>
      <c r="G10" s="40" t="s">
        <v>91</v>
      </c>
      <c r="H10" s="40" t="s">
        <v>92</v>
      </c>
      <c r="I10" s="40" t="s">
        <v>93</v>
      </c>
      <c r="J10" s="40" t="s">
        <v>113</v>
      </c>
      <c r="K10" s="41" t="s">
        <v>94</v>
      </c>
      <c r="L10" s="153" t="s">
        <v>96</v>
      </c>
      <c r="M10" s="153" t="s">
        <v>173</v>
      </c>
      <c r="N10" s="43" t="s">
        <v>97</v>
      </c>
      <c r="O10" s="41" t="s">
        <v>98</v>
      </c>
      <c r="P10" s="305"/>
      <c r="Q10" s="36"/>
      <c r="R10" s="36"/>
      <c r="S10" s="36"/>
    </row>
    <row r="11" spans="1:19" s="39" customFormat="1" ht="15" customHeight="1">
      <c r="A11" s="44" t="s">
        <v>11</v>
      </c>
      <c r="B11" s="44"/>
      <c r="C11" s="269" t="s">
        <v>100</v>
      </c>
      <c r="D11" s="269"/>
      <c r="E11" s="269"/>
      <c r="F11" s="179"/>
      <c r="G11" s="179"/>
      <c r="H11" s="179"/>
      <c r="I11" s="179"/>
      <c r="J11" s="179"/>
      <c r="K11" s="44"/>
      <c r="L11" s="179"/>
      <c r="M11" s="179"/>
      <c r="N11" s="44"/>
      <c r="O11" s="44"/>
      <c r="P11" s="179"/>
      <c r="Q11" s="38"/>
      <c r="R11" s="38"/>
      <c r="S11" s="38"/>
    </row>
    <row r="12" spans="1:19" ht="15" customHeight="1">
      <c r="A12" s="15" t="s">
        <v>6</v>
      </c>
      <c r="B12" s="124"/>
      <c r="C12" s="306" t="s">
        <v>156</v>
      </c>
      <c r="D12" s="307"/>
      <c r="E12" s="308"/>
      <c r="F12" s="44">
        <v>13534</v>
      </c>
      <c r="G12" s="44">
        <v>3030</v>
      </c>
      <c r="H12" s="44">
        <v>10</v>
      </c>
      <c r="I12" s="180"/>
      <c r="J12" s="180"/>
      <c r="K12" s="44">
        <f>F12+G12+H12+I12+J12</f>
        <v>16574</v>
      </c>
      <c r="L12" s="180"/>
      <c r="M12" s="180"/>
      <c r="N12" s="15"/>
      <c r="O12" s="44">
        <f>N12+K12</f>
        <v>16574</v>
      </c>
      <c r="P12" s="18" t="s">
        <v>238</v>
      </c>
      <c r="Q12" s="36"/>
      <c r="R12" s="36"/>
      <c r="S12" s="36"/>
    </row>
    <row r="13" spans="1:19" ht="15" customHeight="1">
      <c r="A13" s="44" t="s">
        <v>15</v>
      </c>
      <c r="B13" s="127" t="s">
        <v>184</v>
      </c>
      <c r="C13" s="266" t="s">
        <v>101</v>
      </c>
      <c r="D13" s="267"/>
      <c r="E13" s="268"/>
      <c r="F13" s="44">
        <v>3337</v>
      </c>
      <c r="G13" s="44">
        <v>615</v>
      </c>
      <c r="H13" s="44">
        <v>12275</v>
      </c>
      <c r="I13" s="179"/>
      <c r="J13" s="44">
        <v>2036</v>
      </c>
      <c r="K13" s="44">
        <f aca="true" t="shared" si="0" ref="K13:K31">F13+G13+H13+I13+J13</f>
        <v>18263</v>
      </c>
      <c r="L13" s="179"/>
      <c r="M13" s="179"/>
      <c r="N13" s="44">
        <f>L13+M13</f>
        <v>0</v>
      </c>
      <c r="O13" s="44">
        <f aca="true" t="shared" si="1" ref="O13:O31">N13+K13</f>
        <v>18263</v>
      </c>
      <c r="P13" s="18" t="s">
        <v>230</v>
      </c>
      <c r="Q13" s="36"/>
      <c r="R13" s="36"/>
      <c r="S13" s="36"/>
    </row>
    <row r="14" spans="1:19" ht="15" customHeight="1">
      <c r="A14" s="44" t="s">
        <v>16</v>
      </c>
      <c r="B14" s="44"/>
      <c r="C14" s="44" t="s">
        <v>231</v>
      </c>
      <c r="D14" s="44"/>
      <c r="E14" s="44"/>
      <c r="F14" s="44">
        <f>F15++F16+F17+F18+F19+F20+F21+F22+F23+F24+F25+F26+F28+F27+F30+F31+F38+F39+F40</f>
        <v>8978</v>
      </c>
      <c r="G14" s="44">
        <f>G15++G16+G17+G18+G19+G20+G21+G22+G23+G24+G25+G26+G28+G27+G30+G31+G38+G39+G40</f>
        <v>1428</v>
      </c>
      <c r="H14" s="44">
        <f>H15++H16+H17+H18+H19+H20+H21+H22+H23+H24+H25+H26+H28+H27+H30+H31+H38+H39+H40</f>
        <v>22999</v>
      </c>
      <c r="I14" s="44">
        <f>I15++I16+I17+I18+I19+I20+I21+I22+I23+I24+I25+I26+I28+I27+I30+I31+I38+I39+I40</f>
        <v>2300</v>
      </c>
      <c r="J14" s="44">
        <f>J15++J16+J17+J18+J19+J20+J21+J22+J23+J24+J25+J26+J28+J27+J30+J31+J38+J39+J40</f>
        <v>900</v>
      </c>
      <c r="K14" s="44">
        <v>40292</v>
      </c>
      <c r="L14" s="44">
        <f>L15++L16+L17+L18+L19+L20+L21+L22+L23+L24+L25+L26+L28+L27+L30+L31+L38+L39+L40</f>
        <v>26500</v>
      </c>
      <c r="M14" s="44">
        <f>M15++M16+M17+M18+M19+M20+M21+M22+M23+M24+M25+M26+M28+M27+M30+M31+M38+M39+M40</f>
        <v>23236</v>
      </c>
      <c r="N14" s="44">
        <f>N15++N16+N17+N18+N19+N20+N21+N22+N23+N24+N25+N26+N28+N27+N30+N31+N38+N39+N40</f>
        <v>49736</v>
      </c>
      <c r="O14" s="44">
        <f t="shared" si="1"/>
        <v>90028</v>
      </c>
      <c r="P14" s="181"/>
      <c r="Q14" s="36"/>
      <c r="R14" s="36"/>
      <c r="S14" s="36"/>
    </row>
    <row r="15" spans="1:19" ht="15" customHeight="1">
      <c r="A15" s="15" t="s">
        <v>6</v>
      </c>
      <c r="B15" s="125" t="s">
        <v>204</v>
      </c>
      <c r="C15" s="290" t="s">
        <v>205</v>
      </c>
      <c r="D15" s="290"/>
      <c r="E15" s="290"/>
      <c r="F15" s="179"/>
      <c r="G15" s="179"/>
      <c r="H15" s="15">
        <v>468</v>
      </c>
      <c r="I15" s="179"/>
      <c r="J15" s="179"/>
      <c r="K15" s="44">
        <f t="shared" si="0"/>
        <v>468</v>
      </c>
      <c r="L15" s="179"/>
      <c r="M15" s="179"/>
      <c r="N15" s="44"/>
      <c r="O15" s="44">
        <f t="shared" si="1"/>
        <v>468</v>
      </c>
      <c r="P15" s="181"/>
      <c r="Q15" s="36"/>
      <c r="R15" s="36"/>
      <c r="S15" s="36"/>
    </row>
    <row r="16" spans="1:19" ht="15" customHeight="1">
      <c r="A16" s="15" t="s">
        <v>8</v>
      </c>
      <c r="B16" s="125" t="s">
        <v>198</v>
      </c>
      <c r="C16" s="261" t="s">
        <v>199</v>
      </c>
      <c r="D16" s="261"/>
      <c r="E16" s="261"/>
      <c r="F16" s="15">
        <v>5178</v>
      </c>
      <c r="G16" s="15">
        <v>580</v>
      </c>
      <c r="H16" s="180"/>
      <c r="I16" s="180"/>
      <c r="J16" s="180"/>
      <c r="K16" s="44">
        <f t="shared" si="0"/>
        <v>5758</v>
      </c>
      <c r="L16" s="179"/>
      <c r="M16" s="179"/>
      <c r="N16" s="44"/>
      <c r="O16" s="44">
        <f t="shared" si="1"/>
        <v>5758</v>
      </c>
      <c r="P16" s="18" t="s">
        <v>238</v>
      </c>
      <c r="Q16" s="36"/>
      <c r="R16" s="36"/>
      <c r="S16" s="36"/>
    </row>
    <row r="17" spans="1:19" ht="15" customHeight="1">
      <c r="A17" s="15" t="s">
        <v>9</v>
      </c>
      <c r="B17" s="125" t="s">
        <v>175</v>
      </c>
      <c r="C17" s="284" t="s">
        <v>176</v>
      </c>
      <c r="D17" s="285"/>
      <c r="E17" s="286"/>
      <c r="F17" s="180"/>
      <c r="G17" s="180"/>
      <c r="H17" s="180"/>
      <c r="I17" s="180"/>
      <c r="J17" s="180"/>
      <c r="K17" s="44">
        <f t="shared" si="0"/>
        <v>0</v>
      </c>
      <c r="L17" s="15">
        <v>10000</v>
      </c>
      <c r="M17" s="180"/>
      <c r="N17" s="44">
        <f>SUM(L17:M17)</f>
        <v>10000</v>
      </c>
      <c r="O17" s="44">
        <f t="shared" si="1"/>
        <v>10000</v>
      </c>
      <c r="P17" s="181"/>
      <c r="Q17" s="36"/>
      <c r="R17" s="36"/>
      <c r="S17" s="36"/>
    </row>
    <row r="18" spans="1:19" ht="15" customHeight="1">
      <c r="A18" s="15" t="s">
        <v>20</v>
      </c>
      <c r="B18" s="125" t="s">
        <v>177</v>
      </c>
      <c r="C18" s="15" t="s">
        <v>178</v>
      </c>
      <c r="D18" s="15"/>
      <c r="E18" s="15"/>
      <c r="F18" s="180"/>
      <c r="G18" s="180"/>
      <c r="H18" s="15">
        <v>762</v>
      </c>
      <c r="I18" s="180"/>
      <c r="J18" s="180"/>
      <c r="K18" s="44">
        <f t="shared" si="0"/>
        <v>762</v>
      </c>
      <c r="L18" s="179"/>
      <c r="M18" s="179"/>
      <c r="N18" s="44">
        <f aca="true" t="shared" si="2" ref="N18:N31">SUM(L18:M18)</f>
        <v>0</v>
      </c>
      <c r="O18" s="44">
        <f t="shared" si="1"/>
        <v>762</v>
      </c>
      <c r="P18" s="181"/>
      <c r="Q18" s="36"/>
      <c r="R18" s="36"/>
      <c r="S18" s="36"/>
    </row>
    <row r="19" spans="1:19" ht="15" customHeight="1">
      <c r="A19" s="15" t="s">
        <v>21</v>
      </c>
      <c r="B19" s="125" t="s">
        <v>185</v>
      </c>
      <c r="C19" s="261" t="s">
        <v>70</v>
      </c>
      <c r="D19" s="261"/>
      <c r="E19" s="261"/>
      <c r="F19" s="180"/>
      <c r="G19" s="180"/>
      <c r="H19" s="15">
        <v>3556</v>
      </c>
      <c r="I19" s="180"/>
      <c r="J19" s="180"/>
      <c r="K19" s="44">
        <f t="shared" si="0"/>
        <v>3556</v>
      </c>
      <c r="L19" s="179"/>
      <c r="M19" s="179"/>
      <c r="N19" s="44">
        <f t="shared" si="2"/>
        <v>0</v>
      </c>
      <c r="O19" s="44">
        <f t="shared" si="1"/>
        <v>3556</v>
      </c>
      <c r="P19" s="181"/>
      <c r="Q19" s="36"/>
      <c r="R19" s="36"/>
      <c r="S19" s="36"/>
    </row>
    <row r="20" spans="1:19" ht="15" customHeight="1">
      <c r="A20" s="15" t="s">
        <v>24</v>
      </c>
      <c r="B20" s="125" t="s">
        <v>183</v>
      </c>
      <c r="C20" s="261" t="s">
        <v>103</v>
      </c>
      <c r="D20" s="261"/>
      <c r="E20" s="261"/>
      <c r="F20" s="180"/>
      <c r="G20" s="180"/>
      <c r="H20" s="15">
        <v>1270</v>
      </c>
      <c r="I20" s="180"/>
      <c r="J20" s="180"/>
      <c r="K20" s="44">
        <f t="shared" si="0"/>
        <v>1270</v>
      </c>
      <c r="L20" s="179"/>
      <c r="M20" s="179"/>
      <c r="N20" s="44">
        <f t="shared" si="2"/>
        <v>0</v>
      </c>
      <c r="O20" s="44">
        <f t="shared" si="1"/>
        <v>1270</v>
      </c>
      <c r="P20" s="181"/>
      <c r="Q20" s="36"/>
      <c r="R20" s="36"/>
      <c r="S20" s="36"/>
    </row>
    <row r="21" spans="1:19" ht="15" customHeight="1">
      <c r="A21" s="15" t="s">
        <v>25</v>
      </c>
      <c r="B21" s="125" t="s">
        <v>186</v>
      </c>
      <c r="C21" s="261" t="s">
        <v>104</v>
      </c>
      <c r="D21" s="261"/>
      <c r="E21" s="261"/>
      <c r="F21" s="180"/>
      <c r="G21" s="180"/>
      <c r="H21" s="15">
        <v>6612</v>
      </c>
      <c r="I21" s="180"/>
      <c r="J21" s="180"/>
      <c r="K21" s="44">
        <f t="shared" si="0"/>
        <v>6612</v>
      </c>
      <c r="L21" s="180">
        <v>16500</v>
      </c>
      <c r="M21" s="179">
        <v>23236</v>
      </c>
      <c r="N21" s="44">
        <f t="shared" si="2"/>
        <v>39736</v>
      </c>
      <c r="O21" s="44">
        <f t="shared" si="1"/>
        <v>46348</v>
      </c>
      <c r="P21" s="181"/>
      <c r="Q21" s="36"/>
      <c r="R21" s="36"/>
      <c r="S21" s="36"/>
    </row>
    <row r="22" spans="1:19" ht="15" customHeight="1">
      <c r="A22" s="15" t="s">
        <v>26</v>
      </c>
      <c r="B22" s="125" t="s">
        <v>189</v>
      </c>
      <c r="C22" s="261" t="s">
        <v>190</v>
      </c>
      <c r="D22" s="261"/>
      <c r="E22" s="261"/>
      <c r="F22" s="180"/>
      <c r="G22" s="180"/>
      <c r="H22" s="15">
        <v>127</v>
      </c>
      <c r="I22" s="180"/>
      <c r="J22" s="180"/>
      <c r="K22" s="44">
        <f t="shared" si="0"/>
        <v>127</v>
      </c>
      <c r="L22" s="179"/>
      <c r="M22" s="179"/>
      <c r="N22" s="44">
        <f t="shared" si="2"/>
        <v>0</v>
      </c>
      <c r="O22" s="44">
        <f t="shared" si="1"/>
        <v>127</v>
      </c>
      <c r="P22" s="181"/>
      <c r="Q22" s="36"/>
      <c r="R22" s="36"/>
      <c r="S22" s="36"/>
    </row>
    <row r="23" spans="1:19" ht="15" customHeight="1">
      <c r="A23" s="15" t="s">
        <v>31</v>
      </c>
      <c r="B23" s="125" t="s">
        <v>191</v>
      </c>
      <c r="C23" s="261" t="s">
        <v>192</v>
      </c>
      <c r="D23" s="261"/>
      <c r="E23" s="261"/>
      <c r="F23" s="180"/>
      <c r="G23" s="180"/>
      <c r="H23" s="15">
        <v>288</v>
      </c>
      <c r="I23" s="180"/>
      <c r="J23" s="180"/>
      <c r="K23" s="44">
        <f t="shared" si="0"/>
        <v>288</v>
      </c>
      <c r="L23" s="180"/>
      <c r="M23" s="180"/>
      <c r="N23" s="44">
        <f t="shared" si="2"/>
        <v>0</v>
      </c>
      <c r="O23" s="44">
        <f t="shared" si="1"/>
        <v>288</v>
      </c>
      <c r="P23" s="181"/>
      <c r="Q23" s="36"/>
      <c r="R23" s="36"/>
      <c r="S23" s="36"/>
    </row>
    <row r="24" spans="1:19" ht="15" customHeight="1">
      <c r="A24" s="15" t="s">
        <v>44</v>
      </c>
      <c r="B24" s="125" t="s">
        <v>174</v>
      </c>
      <c r="C24" s="261" t="s">
        <v>193</v>
      </c>
      <c r="D24" s="261"/>
      <c r="E24" s="261"/>
      <c r="F24" s="180"/>
      <c r="G24" s="180"/>
      <c r="H24" s="15">
        <v>180</v>
      </c>
      <c r="I24" s="180"/>
      <c r="J24" s="180"/>
      <c r="K24" s="44">
        <f t="shared" si="0"/>
        <v>180</v>
      </c>
      <c r="L24" s="180"/>
      <c r="M24" s="180"/>
      <c r="N24" s="44">
        <f t="shared" si="2"/>
        <v>0</v>
      </c>
      <c r="O24" s="44">
        <f t="shared" si="1"/>
        <v>180</v>
      </c>
      <c r="P24" s="181"/>
      <c r="Q24" s="36"/>
      <c r="R24" s="36"/>
      <c r="S24" s="36"/>
    </row>
    <row r="25" spans="1:19" ht="15" customHeight="1">
      <c r="A25" s="15" t="s">
        <v>49</v>
      </c>
      <c r="B25" s="125" t="s">
        <v>202</v>
      </c>
      <c r="C25" s="261" t="s">
        <v>203</v>
      </c>
      <c r="D25" s="261"/>
      <c r="E25" s="261"/>
      <c r="F25" s="180"/>
      <c r="G25" s="180"/>
      <c r="H25" s="180"/>
      <c r="I25" s="180"/>
      <c r="J25" s="15">
        <v>500</v>
      </c>
      <c r="K25" s="44">
        <f t="shared" si="0"/>
        <v>500</v>
      </c>
      <c r="L25" s="180"/>
      <c r="M25" s="180"/>
      <c r="N25" s="44">
        <f t="shared" si="2"/>
        <v>0</v>
      </c>
      <c r="O25" s="44">
        <f t="shared" si="1"/>
        <v>500</v>
      </c>
      <c r="P25" s="181"/>
      <c r="Q25" s="36"/>
      <c r="R25" s="36"/>
      <c r="S25" s="36"/>
    </row>
    <row r="26" spans="1:19" ht="15" customHeight="1">
      <c r="A26" s="15" t="s">
        <v>105</v>
      </c>
      <c r="B26" s="125" t="s">
        <v>200</v>
      </c>
      <c r="C26" s="261" t="s">
        <v>201</v>
      </c>
      <c r="D26" s="261"/>
      <c r="E26" s="261"/>
      <c r="F26" s="180"/>
      <c r="G26" s="180"/>
      <c r="H26" s="15">
        <v>2553</v>
      </c>
      <c r="I26" s="180"/>
      <c r="J26" s="180"/>
      <c r="K26" s="44">
        <f t="shared" si="0"/>
        <v>2553</v>
      </c>
      <c r="L26" s="180"/>
      <c r="M26" s="180"/>
      <c r="N26" s="44">
        <f t="shared" si="2"/>
        <v>0</v>
      </c>
      <c r="O26" s="44">
        <f t="shared" si="1"/>
        <v>2553</v>
      </c>
      <c r="P26" s="181"/>
      <c r="Q26" s="36"/>
      <c r="R26" s="36"/>
      <c r="S26" s="36"/>
    </row>
    <row r="27" spans="1:19" ht="15" customHeight="1">
      <c r="A27" s="15" t="s">
        <v>107</v>
      </c>
      <c r="B27" s="125" t="s">
        <v>196</v>
      </c>
      <c r="C27" s="261" t="s">
        <v>197</v>
      </c>
      <c r="D27" s="261"/>
      <c r="E27" s="261"/>
      <c r="F27" s="180"/>
      <c r="G27" s="180"/>
      <c r="H27" s="180"/>
      <c r="I27" s="180"/>
      <c r="J27" s="15">
        <v>400</v>
      </c>
      <c r="K27" s="44">
        <f t="shared" si="0"/>
        <v>400</v>
      </c>
      <c r="L27" s="180"/>
      <c r="M27" s="180"/>
      <c r="N27" s="44">
        <f t="shared" si="2"/>
        <v>0</v>
      </c>
      <c r="O27" s="44">
        <f t="shared" si="1"/>
        <v>400</v>
      </c>
      <c r="P27" s="181"/>
      <c r="Q27" s="36"/>
      <c r="R27" s="36"/>
      <c r="S27" s="36"/>
    </row>
    <row r="28" spans="1:19" ht="15" customHeight="1">
      <c r="A28" s="15" t="s">
        <v>108</v>
      </c>
      <c r="B28" s="125" t="s">
        <v>187</v>
      </c>
      <c r="C28" s="261" t="s">
        <v>188</v>
      </c>
      <c r="D28" s="261"/>
      <c r="E28" s="261"/>
      <c r="F28" s="180"/>
      <c r="G28" s="180"/>
      <c r="H28" s="15">
        <v>2015</v>
      </c>
      <c r="I28" s="180"/>
      <c r="J28" s="180"/>
      <c r="K28" s="44">
        <f t="shared" si="0"/>
        <v>2015</v>
      </c>
      <c r="L28" s="180"/>
      <c r="M28" s="180"/>
      <c r="N28" s="44">
        <f t="shared" si="2"/>
        <v>0</v>
      </c>
      <c r="O28" s="44">
        <f t="shared" si="1"/>
        <v>2015</v>
      </c>
      <c r="P28" s="181"/>
      <c r="Q28" s="36"/>
      <c r="R28" s="36"/>
      <c r="S28" s="36"/>
    </row>
    <row r="29" spans="1:19" ht="15" customHeight="1">
      <c r="A29" s="15" t="s">
        <v>109</v>
      </c>
      <c r="B29" s="125" t="s">
        <v>244</v>
      </c>
      <c r="C29" s="297" t="s">
        <v>245</v>
      </c>
      <c r="D29" s="298"/>
      <c r="E29" s="299"/>
      <c r="F29" s="180"/>
      <c r="G29" s="180"/>
      <c r="H29" s="180"/>
      <c r="I29" s="180"/>
      <c r="J29" s="180"/>
      <c r="K29" s="44">
        <f t="shared" si="0"/>
        <v>0</v>
      </c>
      <c r="L29" s="180"/>
      <c r="M29" s="180"/>
      <c r="N29" s="44">
        <f t="shared" si="2"/>
        <v>0</v>
      </c>
      <c r="O29" s="44">
        <f t="shared" si="1"/>
        <v>0</v>
      </c>
      <c r="P29" s="18" t="s">
        <v>230</v>
      </c>
      <c r="Q29" s="36"/>
      <c r="R29" s="36"/>
      <c r="S29" s="36"/>
    </row>
    <row r="30" spans="1:19" ht="15" customHeight="1">
      <c r="A30" s="15" t="s">
        <v>110</v>
      </c>
      <c r="B30" s="125"/>
      <c r="C30" s="261" t="s">
        <v>180</v>
      </c>
      <c r="D30" s="261"/>
      <c r="E30" s="261"/>
      <c r="F30" s="15">
        <v>950</v>
      </c>
      <c r="G30" s="15">
        <v>212</v>
      </c>
      <c r="H30" s="15">
        <v>2146</v>
      </c>
      <c r="I30" s="180"/>
      <c r="J30" s="180"/>
      <c r="K30" s="44">
        <f t="shared" si="0"/>
        <v>3308</v>
      </c>
      <c r="L30" s="180"/>
      <c r="M30" s="180"/>
      <c r="N30" s="44">
        <f t="shared" si="2"/>
        <v>0</v>
      </c>
      <c r="O30" s="44">
        <f t="shared" si="1"/>
        <v>3308</v>
      </c>
      <c r="P30" s="181"/>
      <c r="Q30" s="36"/>
      <c r="R30" s="36"/>
      <c r="S30" s="36"/>
    </row>
    <row r="31" spans="1:19" ht="15" customHeight="1">
      <c r="A31" s="15" t="s">
        <v>111</v>
      </c>
      <c r="B31" s="125"/>
      <c r="C31" s="261" t="s">
        <v>182</v>
      </c>
      <c r="D31" s="261"/>
      <c r="E31" s="261"/>
      <c r="F31" s="15">
        <v>950</v>
      </c>
      <c r="G31" s="15">
        <v>212</v>
      </c>
      <c r="H31" s="15">
        <v>1651</v>
      </c>
      <c r="I31" s="180"/>
      <c r="J31" s="180"/>
      <c r="K31" s="44">
        <f t="shared" si="0"/>
        <v>2813</v>
      </c>
      <c r="L31" s="180"/>
      <c r="M31" s="180"/>
      <c r="N31" s="44">
        <f t="shared" si="2"/>
        <v>0</v>
      </c>
      <c r="O31" s="44">
        <f t="shared" si="1"/>
        <v>2813</v>
      </c>
      <c r="P31" s="181"/>
      <c r="Q31" s="36"/>
      <c r="R31" s="36"/>
      <c r="S31" s="36"/>
    </row>
    <row r="32" spans="1:19" ht="15" customHeight="1">
      <c r="A32" s="16"/>
      <c r="B32" s="16"/>
      <c r="C32" s="17"/>
      <c r="D32" s="17"/>
      <c r="E32" s="17"/>
      <c r="F32" s="16"/>
      <c r="G32" s="16"/>
      <c r="H32" s="16"/>
      <c r="I32" s="16"/>
      <c r="J32" s="16"/>
      <c r="K32" s="16"/>
      <c r="L32" s="16"/>
      <c r="M32" s="16"/>
      <c r="N32" s="45"/>
      <c r="O32" s="16"/>
      <c r="P32" s="150"/>
      <c r="Q32" s="36"/>
      <c r="R32" s="36"/>
      <c r="S32" s="36"/>
    </row>
    <row r="33" spans="1:19" ht="15" customHeight="1">
      <c r="A33" s="16"/>
      <c r="B33" s="16"/>
      <c r="C33" s="17"/>
      <c r="D33" s="17"/>
      <c r="E33" s="17"/>
      <c r="F33" s="16"/>
      <c r="G33" s="16"/>
      <c r="H33" s="16"/>
      <c r="I33" s="16"/>
      <c r="J33" s="16"/>
      <c r="K33" s="16"/>
      <c r="L33" s="16"/>
      <c r="M33" s="16"/>
      <c r="N33" s="45"/>
      <c r="O33" s="16"/>
      <c r="P33" s="150"/>
      <c r="Q33" s="36"/>
      <c r="R33" s="36"/>
      <c r="S33" s="36"/>
    </row>
    <row r="34" spans="1:19" ht="15" customHeight="1">
      <c r="A34" s="16"/>
      <c r="B34" s="16"/>
      <c r="C34" s="17"/>
      <c r="D34" s="17"/>
      <c r="E34" s="17"/>
      <c r="F34" s="16"/>
      <c r="G34" s="16"/>
      <c r="H34" s="16"/>
      <c r="I34" s="16"/>
      <c r="J34" s="16"/>
      <c r="K34" s="16"/>
      <c r="L34" s="16"/>
      <c r="M34" s="16"/>
      <c r="N34" s="45"/>
      <c r="O34" s="16"/>
      <c r="P34" s="36"/>
      <c r="Q34" s="36"/>
      <c r="R34" s="36"/>
      <c r="S34" s="36"/>
    </row>
    <row r="35" spans="1:19" ht="15" customHeight="1">
      <c r="A35" s="294" t="s">
        <v>0</v>
      </c>
      <c r="B35" s="291" t="s">
        <v>206</v>
      </c>
      <c r="C35" s="295" t="s">
        <v>99</v>
      </c>
      <c r="D35" s="296"/>
      <c r="E35" s="296"/>
      <c r="F35" s="312" t="s">
        <v>89</v>
      </c>
      <c r="G35" s="312"/>
      <c r="H35" s="312"/>
      <c r="I35" s="312"/>
      <c r="J35" s="312"/>
      <c r="K35" s="312"/>
      <c r="L35" s="312"/>
      <c r="M35" s="312"/>
      <c r="N35" s="312"/>
      <c r="O35" s="312"/>
      <c r="P35" s="303" t="s">
        <v>229</v>
      </c>
      <c r="Q35" s="36"/>
      <c r="R35" s="36"/>
      <c r="S35" s="36"/>
    </row>
    <row r="36" spans="1:19" ht="15" customHeight="1">
      <c r="A36" s="294"/>
      <c r="B36" s="292"/>
      <c r="C36" s="296"/>
      <c r="D36" s="296"/>
      <c r="E36" s="296"/>
      <c r="F36" s="270" t="s">
        <v>4</v>
      </c>
      <c r="G36" s="271"/>
      <c r="H36" s="271"/>
      <c r="I36" s="271"/>
      <c r="J36" s="271"/>
      <c r="K36" s="271"/>
      <c r="L36" s="271"/>
      <c r="M36" s="271"/>
      <c r="N36" s="271"/>
      <c r="O36" s="272"/>
      <c r="P36" s="304"/>
      <c r="Q36" s="36"/>
      <c r="R36" s="36"/>
      <c r="S36" s="36"/>
    </row>
    <row r="37" spans="1:19" ht="39.75" customHeight="1">
      <c r="A37" s="294"/>
      <c r="B37" s="293"/>
      <c r="C37" s="296"/>
      <c r="D37" s="296"/>
      <c r="E37" s="296"/>
      <c r="F37" s="40" t="s">
        <v>90</v>
      </c>
      <c r="G37" s="40" t="s">
        <v>91</v>
      </c>
      <c r="H37" s="40" t="s">
        <v>92</v>
      </c>
      <c r="I37" s="40" t="s">
        <v>93</v>
      </c>
      <c r="J37" s="40" t="s">
        <v>113</v>
      </c>
      <c r="K37" s="41" t="s">
        <v>94</v>
      </c>
      <c r="L37" s="153" t="s">
        <v>96</v>
      </c>
      <c r="M37" s="153" t="s">
        <v>173</v>
      </c>
      <c r="N37" s="43" t="s">
        <v>97</v>
      </c>
      <c r="O37" s="41" t="s">
        <v>98</v>
      </c>
      <c r="P37" s="305"/>
      <c r="Q37" s="36"/>
      <c r="R37" s="36"/>
      <c r="S37" s="36"/>
    </row>
    <row r="38" spans="1:19" ht="15" customHeight="1">
      <c r="A38" s="15" t="s">
        <v>153</v>
      </c>
      <c r="B38" s="125" t="s">
        <v>194</v>
      </c>
      <c r="C38" s="261" t="s">
        <v>163</v>
      </c>
      <c r="D38" s="261"/>
      <c r="E38" s="261"/>
      <c r="F38" s="180"/>
      <c r="G38" s="180"/>
      <c r="H38" s="15">
        <v>1306</v>
      </c>
      <c r="I38" s="180"/>
      <c r="J38" s="180"/>
      <c r="K38" s="44">
        <f>F38+G38+H38+I38+J38</f>
        <v>1306</v>
      </c>
      <c r="L38" s="180"/>
      <c r="M38" s="180"/>
      <c r="N38" s="44">
        <f>SUM(L38:M38)</f>
        <v>0</v>
      </c>
      <c r="O38" s="44">
        <f>N38+K38</f>
        <v>1306</v>
      </c>
      <c r="P38" s="18"/>
      <c r="Q38" s="36"/>
      <c r="R38" s="36"/>
      <c r="S38" s="36"/>
    </row>
    <row r="39" spans="1:19" ht="15" customHeight="1">
      <c r="A39" s="15" t="s">
        <v>154</v>
      </c>
      <c r="B39" s="125" t="s">
        <v>195</v>
      </c>
      <c r="C39" s="261" t="s">
        <v>164</v>
      </c>
      <c r="D39" s="261"/>
      <c r="E39" s="261"/>
      <c r="F39" s="15">
        <v>1900</v>
      </c>
      <c r="G39" s="15">
        <v>424</v>
      </c>
      <c r="H39" s="15">
        <v>65</v>
      </c>
      <c r="I39" s="180"/>
      <c r="J39" s="180"/>
      <c r="K39" s="44">
        <f>F39+G39+H39+I39+J39</f>
        <v>2389</v>
      </c>
      <c r="L39" s="180"/>
      <c r="M39" s="180"/>
      <c r="N39" s="44">
        <f>SUM(L39:M39)</f>
        <v>0</v>
      </c>
      <c r="O39" s="44">
        <f>N39+K39</f>
        <v>2389</v>
      </c>
      <c r="P39" s="18" t="s">
        <v>230</v>
      </c>
      <c r="Q39" s="36"/>
      <c r="R39" s="36"/>
      <c r="S39" s="36"/>
    </row>
    <row r="40" spans="1:16" ht="15">
      <c r="A40" s="15" t="s">
        <v>155</v>
      </c>
      <c r="B40" s="125" t="s">
        <v>279</v>
      </c>
      <c r="C40" s="261" t="s">
        <v>239</v>
      </c>
      <c r="D40" s="261"/>
      <c r="E40" s="261"/>
      <c r="F40" s="178"/>
      <c r="G40" s="178"/>
      <c r="H40" s="178"/>
      <c r="I40" s="154">
        <v>2300</v>
      </c>
      <c r="J40" s="178"/>
      <c r="K40" s="44">
        <f>F40+G40+H40+I40+J40</f>
        <v>2300</v>
      </c>
      <c r="L40" s="178"/>
      <c r="M40" s="178"/>
      <c r="N40" s="44">
        <f>SUM(L40:M40)</f>
        <v>0</v>
      </c>
      <c r="O40" s="44">
        <f>N40+K40</f>
        <v>2300</v>
      </c>
      <c r="P40" s="18"/>
    </row>
    <row r="41" spans="1:16" ht="25.5" customHeight="1">
      <c r="A41" s="132"/>
      <c r="B41" s="132"/>
      <c r="C41" s="260" t="s">
        <v>112</v>
      </c>
      <c r="D41" s="260"/>
      <c r="E41" s="260"/>
      <c r="F41" s="128">
        <f>F12+F13+F14</f>
        <v>25849</v>
      </c>
      <c r="G41" s="128">
        <f>G12+G13+G15+G16+G17+G18+G19+G20+G21+G22+G23+G24+G25+G26+G27+G28+G30+G38+G39+G40+G31</f>
        <v>5073</v>
      </c>
      <c r="H41" s="128">
        <f>H12+H13+H15+H16+H17+H18+H19+H20+H21+H22+H23+H24+H25+H26+H27+H28+H30+H38+H39+H40+H31</f>
        <v>35284</v>
      </c>
      <c r="I41" s="128">
        <f>I12+I13+I15+I16+I17+I18+I19+I20+I21+I22+I23+I24+I25+I26+I27+I28+I30+I38+I39+I40+I31</f>
        <v>2300</v>
      </c>
      <c r="J41" s="128">
        <f>J12+J13+J15+J16+J17+J18+J19+J20+J21+J22+J23+J24+J25+J26+J27+J28+J30+J38+J39+J40+J31</f>
        <v>2936</v>
      </c>
      <c r="K41" s="128">
        <f>K12+K13+K15+K16+K17+K18+K19+K20+K21+K22+K23+K24+K25+K26+K27+K28+K29+K30+K38+K39+K40+K31</f>
        <v>71442</v>
      </c>
      <c r="L41" s="128">
        <f>L12+L13+L15+L16+L17+L18+L19+L20+L21+L22+L23+L24+L25+L26+L27+L28+L30+L38+L39+L40+L31</f>
        <v>26500</v>
      </c>
      <c r="M41" s="128">
        <f>M12+M13+M15++M16+M17+M18+M19+M20+M21+M22+M23+M24+M25+M26+M27+M28+M30</f>
        <v>23236</v>
      </c>
      <c r="N41" s="128">
        <f>N12+N13+N15+N16+N17+N18+N19+N20+N21+N22+N23+N24+N25+N26+N27+N28+N30+N38+N39+N40+N31</f>
        <v>49736</v>
      </c>
      <c r="O41" s="128">
        <f>O12+O13+O15+O16+O17+O18+O19+O20+O21+O22+O23+O24+O25+O26+O27+O28+O29+O30+O38+O39+O40+O31</f>
        <v>121178</v>
      </c>
      <c r="P41" s="151">
        <v>13</v>
      </c>
    </row>
    <row r="42" spans="3:16" ht="18.75" customHeight="1">
      <c r="C42" s="251" t="s">
        <v>118</v>
      </c>
      <c r="D42" s="251"/>
      <c r="E42" s="251"/>
      <c r="K42" s="39"/>
      <c r="P42" s="18"/>
    </row>
    <row r="43" spans="1:16" ht="26.25" customHeight="1">
      <c r="A43" s="51" t="s">
        <v>125</v>
      </c>
      <c r="B43" s="51"/>
      <c r="C43" s="252" t="s">
        <v>119</v>
      </c>
      <c r="D43" s="252"/>
      <c r="E43" s="252"/>
      <c r="F43" s="14">
        <f aca="true" t="shared" si="3" ref="F43:O43">F41-F44</f>
        <v>22512</v>
      </c>
      <c r="G43" s="14">
        <f t="shared" si="3"/>
        <v>4458</v>
      </c>
      <c r="H43" s="14">
        <f t="shared" si="3"/>
        <v>23009</v>
      </c>
      <c r="I43" s="14">
        <f t="shared" si="3"/>
        <v>2300</v>
      </c>
      <c r="J43" s="14">
        <f t="shared" si="3"/>
        <v>900</v>
      </c>
      <c r="K43" s="145">
        <f t="shared" si="3"/>
        <v>53179</v>
      </c>
      <c r="L43" s="14">
        <f t="shared" si="3"/>
        <v>26500</v>
      </c>
      <c r="M43" s="14">
        <f t="shared" si="3"/>
        <v>23236</v>
      </c>
      <c r="N43" s="14">
        <f t="shared" si="3"/>
        <v>49736</v>
      </c>
      <c r="O43" s="14">
        <f t="shared" si="3"/>
        <v>102915</v>
      </c>
      <c r="P43" s="18" t="s">
        <v>240</v>
      </c>
    </row>
    <row r="44" spans="1:16" ht="27.75" customHeight="1">
      <c r="A44" s="51" t="s">
        <v>126</v>
      </c>
      <c r="B44" s="51"/>
      <c r="C44" s="253" t="s">
        <v>120</v>
      </c>
      <c r="D44" s="253"/>
      <c r="E44" s="253"/>
      <c r="F44" s="14">
        <f>F13</f>
        <v>3337</v>
      </c>
      <c r="G44" s="14">
        <f aca="true" t="shared" si="4" ref="G44:N44">G13</f>
        <v>615</v>
      </c>
      <c r="H44" s="14">
        <f t="shared" si="4"/>
        <v>12275</v>
      </c>
      <c r="I44" s="14">
        <f t="shared" si="4"/>
        <v>0</v>
      </c>
      <c r="J44" s="14">
        <f t="shared" si="4"/>
        <v>2036</v>
      </c>
      <c r="K44" s="145">
        <f>K13</f>
        <v>18263</v>
      </c>
      <c r="L44" s="14">
        <f t="shared" si="4"/>
        <v>0</v>
      </c>
      <c r="M44" s="14">
        <f t="shared" si="4"/>
        <v>0</v>
      </c>
      <c r="N44" s="14">
        <f t="shared" si="4"/>
        <v>0</v>
      </c>
      <c r="O44" s="14">
        <f>O13</f>
        <v>18263</v>
      </c>
      <c r="P44" s="18" t="s">
        <v>230</v>
      </c>
    </row>
    <row r="45" spans="1:16" ht="16.5" customHeight="1">
      <c r="A45" s="51" t="s">
        <v>127</v>
      </c>
      <c r="B45" s="48"/>
      <c r="C45" s="253" t="s">
        <v>121</v>
      </c>
      <c r="D45" s="253"/>
      <c r="E45" s="25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8"/>
    </row>
    <row r="46" spans="1:16" ht="24.75" customHeight="1">
      <c r="A46" s="132"/>
      <c r="B46" s="132"/>
      <c r="C46" s="300" t="s">
        <v>112</v>
      </c>
      <c r="D46" s="301"/>
      <c r="E46" s="302"/>
      <c r="F46" s="128">
        <f aca="true" t="shared" si="5" ref="F46:N46">SUM(F43:F45)</f>
        <v>25849</v>
      </c>
      <c r="G46" s="128">
        <f t="shared" si="5"/>
        <v>5073</v>
      </c>
      <c r="H46" s="128">
        <f t="shared" si="5"/>
        <v>35284</v>
      </c>
      <c r="I46" s="128">
        <f t="shared" si="5"/>
        <v>2300</v>
      </c>
      <c r="J46" s="128">
        <f t="shared" si="5"/>
        <v>2936</v>
      </c>
      <c r="K46" s="128">
        <f t="shared" si="5"/>
        <v>71442</v>
      </c>
      <c r="L46" s="128">
        <f t="shared" si="5"/>
        <v>26500</v>
      </c>
      <c r="M46" s="128">
        <f t="shared" si="5"/>
        <v>23236</v>
      </c>
      <c r="N46" s="128">
        <f t="shared" si="5"/>
        <v>49736</v>
      </c>
      <c r="O46" s="128">
        <f>SUM(O43:O45)</f>
        <v>121178</v>
      </c>
      <c r="P46" s="152" t="s">
        <v>280</v>
      </c>
    </row>
    <row r="48" ht="12.75">
      <c r="F48" s="146"/>
    </row>
  </sheetData>
  <sheetProtection/>
  <mergeCells count="45">
    <mergeCell ref="P35:P37"/>
    <mergeCell ref="C22:E22"/>
    <mergeCell ref="C26:E26"/>
    <mergeCell ref="C27:E27"/>
    <mergeCell ref="C28:E28"/>
    <mergeCell ref="F35:O35"/>
    <mergeCell ref="F36:O36"/>
    <mergeCell ref="C24:E24"/>
    <mergeCell ref="Q3:S3"/>
    <mergeCell ref="C11:E11"/>
    <mergeCell ref="C23:E23"/>
    <mergeCell ref="N3:O3"/>
    <mergeCell ref="F9:O9"/>
    <mergeCell ref="P8:P10"/>
    <mergeCell ref="C13:E13"/>
    <mergeCell ref="C12:E12"/>
    <mergeCell ref="A4:O4"/>
    <mergeCell ref="A8:A10"/>
    <mergeCell ref="C45:E45"/>
    <mergeCell ref="C46:E46"/>
    <mergeCell ref="C42:E42"/>
    <mergeCell ref="C43:E43"/>
    <mergeCell ref="C44:E44"/>
    <mergeCell ref="A6:O6"/>
    <mergeCell ref="F8:O8"/>
    <mergeCell ref="C8:E10"/>
    <mergeCell ref="B8:B10"/>
    <mergeCell ref="N7:O7"/>
    <mergeCell ref="A35:A37"/>
    <mergeCell ref="C35:E37"/>
    <mergeCell ref="C30:E30"/>
    <mergeCell ref="C31:E31"/>
    <mergeCell ref="C25:E25"/>
    <mergeCell ref="C21:E21"/>
    <mergeCell ref="C29:E29"/>
    <mergeCell ref="C15:E15"/>
    <mergeCell ref="B35:B37"/>
    <mergeCell ref="C39:E39"/>
    <mergeCell ref="C41:E41"/>
    <mergeCell ref="C38:E38"/>
    <mergeCell ref="C40:E40"/>
    <mergeCell ref="C20:E20"/>
    <mergeCell ref="C16:E16"/>
    <mergeCell ref="C17:E17"/>
    <mergeCell ref="C19:E19"/>
  </mergeCells>
  <printOptions/>
  <pageMargins left="0.2" right="0.2" top="0.73" bottom="0.5905511811023623" header="0.5118110236220472" footer="0.5118110236220472"/>
  <pageSetup horizontalDpi="600" verticalDpi="600" orientation="landscape" paperSize="9" r:id="rId1"/>
  <headerFooter alignWithMargins="0">
    <oddHeader>&amp;C&amp;P.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6.7109375" style="19" customWidth="1"/>
    <col min="2" max="2" width="23.00390625" style="19" customWidth="1"/>
    <col min="3" max="3" width="19.421875" style="19" customWidth="1"/>
    <col min="4" max="5" width="9.57421875" style="19" customWidth="1"/>
    <col min="6" max="6" width="12.140625" style="19" customWidth="1"/>
    <col min="7" max="7" width="12.8515625" style="19" customWidth="1"/>
    <col min="8" max="8" width="9.140625" style="19" customWidth="1"/>
    <col min="9" max="9" width="11.421875" style="19" bestFit="1" customWidth="1"/>
    <col min="10" max="16384" width="9.140625" style="19" customWidth="1"/>
  </cols>
  <sheetData>
    <row r="1" spans="2:8" ht="15.75">
      <c r="B1" s="29"/>
      <c r="C1" s="29"/>
      <c r="D1" s="29"/>
      <c r="E1" s="29"/>
      <c r="G1" s="47"/>
      <c r="H1" s="29"/>
    </row>
    <row r="2" spans="1:8" s="50" customFormat="1" ht="15.75">
      <c r="A2" s="321" t="s">
        <v>298</v>
      </c>
      <c r="B2" s="221"/>
      <c r="C2" s="221"/>
      <c r="D2" s="221"/>
      <c r="E2" s="221"/>
      <c r="F2" s="221"/>
      <c r="G2" s="221"/>
      <c r="H2" s="49"/>
    </row>
    <row r="5" ht="12.75">
      <c r="E5" s="46"/>
    </row>
    <row r="7" spans="2:7" ht="15.75">
      <c r="B7" s="332" t="s">
        <v>284</v>
      </c>
      <c r="C7" s="332"/>
      <c r="D7" s="332"/>
      <c r="E7" s="332"/>
      <c r="F7" s="332"/>
      <c r="G7" s="20"/>
    </row>
    <row r="8" spans="2:7" ht="18.75">
      <c r="B8" s="332" t="s">
        <v>59</v>
      </c>
      <c r="C8" s="332"/>
      <c r="D8" s="332"/>
      <c r="E8" s="332"/>
      <c r="F8" s="332"/>
      <c r="G8" s="21"/>
    </row>
    <row r="9" spans="2:7" ht="15.75">
      <c r="B9" s="22"/>
      <c r="C9" s="22"/>
      <c r="D9" s="22"/>
      <c r="E9" s="22"/>
      <c r="F9" s="23"/>
      <c r="G9" s="23"/>
    </row>
    <row r="10" spans="2:7" ht="16.5" thickBot="1">
      <c r="B10" s="20"/>
      <c r="C10" s="20"/>
      <c r="D10" s="20"/>
      <c r="E10" s="331" t="s">
        <v>60</v>
      </c>
      <c r="F10" s="331"/>
      <c r="G10" s="20"/>
    </row>
    <row r="11" spans="2:7" ht="15.75">
      <c r="B11" s="327" t="s">
        <v>61</v>
      </c>
      <c r="C11" s="328"/>
      <c r="D11" s="161" t="s">
        <v>234</v>
      </c>
      <c r="E11" s="161" t="s">
        <v>243</v>
      </c>
      <c r="F11" s="162" t="s">
        <v>278</v>
      </c>
      <c r="G11" s="24"/>
    </row>
    <row r="12" spans="2:7" ht="16.5" thickBot="1">
      <c r="B12" s="329"/>
      <c r="C12" s="330"/>
      <c r="D12" s="63" t="s">
        <v>62</v>
      </c>
      <c r="E12" s="63" t="s">
        <v>158</v>
      </c>
      <c r="F12" s="163" t="s">
        <v>158</v>
      </c>
      <c r="G12" s="24"/>
    </row>
    <row r="13" spans="2:7" ht="16.5" thickBot="1">
      <c r="B13" s="183" t="s">
        <v>63</v>
      </c>
      <c r="C13" s="64"/>
      <c r="D13" s="64"/>
      <c r="E13" s="64"/>
      <c r="F13" s="164"/>
      <c r="G13" s="25"/>
    </row>
    <row r="14" spans="2:7" ht="18.75">
      <c r="B14" s="185" t="s">
        <v>157</v>
      </c>
      <c r="C14" s="186"/>
      <c r="D14" s="187">
        <v>10000</v>
      </c>
      <c r="E14" s="188"/>
      <c r="F14" s="189"/>
      <c r="G14" s="26"/>
    </row>
    <row r="15" spans="2:7" ht="18.75">
      <c r="B15" s="333" t="s">
        <v>281</v>
      </c>
      <c r="C15" s="225"/>
      <c r="D15" s="182">
        <v>9000</v>
      </c>
      <c r="E15" s="193"/>
      <c r="F15" s="184"/>
      <c r="G15" s="26"/>
    </row>
    <row r="16" spans="2:9" ht="18.75">
      <c r="B16" s="315" t="s">
        <v>292</v>
      </c>
      <c r="C16" s="316"/>
      <c r="D16" s="214">
        <v>1500</v>
      </c>
      <c r="E16" s="215"/>
      <c r="F16" s="200"/>
      <c r="G16" s="26"/>
      <c r="I16" s="213"/>
    </row>
    <row r="17" spans="2:7" ht="18.75">
      <c r="B17" s="315" t="s">
        <v>288</v>
      </c>
      <c r="C17" s="336"/>
      <c r="D17" s="214">
        <v>5000</v>
      </c>
      <c r="E17" s="215"/>
      <c r="F17" s="200"/>
      <c r="G17" s="26"/>
    </row>
    <row r="18" spans="2:7" ht="18.75">
      <c r="B18" s="315" t="s">
        <v>289</v>
      </c>
      <c r="C18" s="316"/>
      <c r="D18" s="214">
        <v>1000</v>
      </c>
      <c r="E18" s="215"/>
      <c r="F18" s="184"/>
      <c r="G18" s="26"/>
    </row>
    <row r="19" spans="2:7" ht="19.5" thickBot="1">
      <c r="B19" s="334"/>
      <c r="C19" s="335"/>
      <c r="D19" s="194"/>
      <c r="E19" s="195"/>
      <c r="F19" s="201"/>
      <c r="G19" s="26"/>
    </row>
    <row r="20" spans="2:7" ht="19.5" thickBot="1">
      <c r="B20" s="196" t="s">
        <v>167</v>
      </c>
      <c r="C20" s="197"/>
      <c r="D20" s="198">
        <f>SUM(D14:D19)</f>
        <v>26500</v>
      </c>
      <c r="E20" s="198">
        <f>SUM(E14:E19)</f>
        <v>0</v>
      </c>
      <c r="F20" s="199">
        <f>SUM(F14:F19)</f>
        <v>0</v>
      </c>
      <c r="G20" s="26"/>
    </row>
    <row r="21" spans="2:7" ht="16.5" thickBot="1">
      <c r="B21" s="190"/>
      <c r="C21" s="191"/>
      <c r="D21" s="191"/>
      <c r="E21" s="191"/>
      <c r="F21" s="192"/>
      <c r="G21" s="26"/>
    </row>
    <row r="22" spans="2:7" ht="16.5" thickBot="1">
      <c r="B22" s="324" t="s">
        <v>159</v>
      </c>
      <c r="C22" s="325"/>
      <c r="D22" s="325"/>
      <c r="E22" s="325"/>
      <c r="F22" s="326"/>
      <c r="G22" s="25"/>
    </row>
    <row r="23" spans="2:7" ht="15.75">
      <c r="B23" s="313" t="s">
        <v>291</v>
      </c>
      <c r="C23" s="314"/>
      <c r="D23" s="216">
        <v>19491</v>
      </c>
      <c r="E23" s="207"/>
      <c r="F23" s="208"/>
      <c r="G23" s="26"/>
    </row>
    <row r="24" spans="2:9" ht="15.75">
      <c r="B24" s="315" t="s">
        <v>290</v>
      </c>
      <c r="C24" s="316"/>
      <c r="D24" s="214">
        <v>3745</v>
      </c>
      <c r="E24" s="206"/>
      <c r="F24" s="209"/>
      <c r="G24" s="26"/>
      <c r="I24" s="213"/>
    </row>
    <row r="25" spans="2:7" ht="15.75">
      <c r="B25" s="319"/>
      <c r="C25" s="320"/>
      <c r="D25" s="182"/>
      <c r="E25" s="206"/>
      <c r="F25" s="209"/>
      <c r="G25" s="26"/>
    </row>
    <row r="26" spans="2:7" ht="16.5" thickBot="1">
      <c r="B26" s="317"/>
      <c r="C26" s="318"/>
      <c r="D26" s="210"/>
      <c r="E26" s="211"/>
      <c r="F26" s="212"/>
      <c r="G26" s="26"/>
    </row>
    <row r="27" spans="2:7" ht="19.5" thickBot="1">
      <c r="B27" s="202" t="s">
        <v>64</v>
      </c>
      <c r="C27" s="203"/>
      <c r="D27" s="204">
        <f>SUM(D23:D26)</f>
        <v>23236</v>
      </c>
      <c r="E27" s="205">
        <f>SUM(E23:E26)</f>
        <v>0</v>
      </c>
      <c r="F27" s="205">
        <f>SUM(F23:F26)</f>
        <v>0</v>
      </c>
      <c r="G27" s="27"/>
    </row>
    <row r="28" spans="2:6" ht="19.5" customHeight="1" thickBot="1">
      <c r="B28" s="322" t="s">
        <v>169</v>
      </c>
      <c r="C28" s="323"/>
      <c r="D28" s="174">
        <f>D20+D27</f>
        <v>49736</v>
      </c>
      <c r="E28" s="174">
        <f>E20+E27</f>
        <v>0</v>
      </c>
      <c r="F28" s="174">
        <f>F20+F27</f>
        <v>0</v>
      </c>
    </row>
    <row r="33" ht="12.75">
      <c r="E33" s="99"/>
    </row>
  </sheetData>
  <sheetProtection selectLockedCells="1" selectUnlockedCells="1"/>
  <mergeCells count="16">
    <mergeCell ref="A2:G2"/>
    <mergeCell ref="B28:C28"/>
    <mergeCell ref="B22:F22"/>
    <mergeCell ref="B11:C12"/>
    <mergeCell ref="E10:F10"/>
    <mergeCell ref="B7:F7"/>
    <mergeCell ref="B8:F8"/>
    <mergeCell ref="B15:C15"/>
    <mergeCell ref="B19:C19"/>
    <mergeCell ref="B17:C17"/>
    <mergeCell ref="B23:C23"/>
    <mergeCell ref="B24:C24"/>
    <mergeCell ref="B26:C26"/>
    <mergeCell ref="B16:C16"/>
    <mergeCell ref="B25:C25"/>
    <mergeCell ref="B18:C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B2" sqref="B2:H2"/>
    </sheetView>
  </sheetViews>
  <sheetFormatPr defaultColWidth="9.140625" defaultRowHeight="19.5" customHeight="1"/>
  <cols>
    <col min="1" max="1" width="9.140625" style="19" customWidth="1"/>
    <col min="2" max="2" width="4.7109375" style="28" customWidth="1"/>
    <col min="3" max="3" width="34.7109375" style="28" customWidth="1"/>
    <col min="4" max="5" width="13.421875" style="28" customWidth="1"/>
    <col min="6" max="6" width="15.28125" style="28" customWidth="1"/>
    <col min="7" max="7" width="9.140625" style="28" customWidth="1"/>
    <col min="8" max="8" width="9.8515625" style="28" customWidth="1"/>
    <col min="9" max="9" width="9.140625" style="28" customWidth="1"/>
    <col min="10" max="16384" width="9.140625" style="19" customWidth="1"/>
  </cols>
  <sheetData>
    <row r="2" spans="2:8" ht="19.5" customHeight="1">
      <c r="B2" s="348" t="s">
        <v>299</v>
      </c>
      <c r="C2" s="348"/>
      <c r="D2" s="348"/>
      <c r="E2" s="348"/>
      <c r="F2" s="348"/>
      <c r="G2" s="348"/>
      <c r="H2" s="348"/>
    </row>
    <row r="3" spans="2:8" ht="54" customHeight="1">
      <c r="B3" s="351" t="s">
        <v>271</v>
      </c>
      <c r="C3" s="351"/>
      <c r="D3" s="351"/>
      <c r="E3" s="351"/>
      <c r="F3" s="351"/>
      <c r="G3" s="351"/>
      <c r="H3" s="351"/>
    </row>
    <row r="4" ht="19.5" customHeight="1" thickBot="1">
      <c r="G4" s="28" t="s">
        <v>65</v>
      </c>
    </row>
    <row r="5" spans="2:8" ht="19.5" customHeight="1" thickBot="1">
      <c r="B5" s="352" t="s">
        <v>160</v>
      </c>
      <c r="C5" s="343" t="s">
        <v>66</v>
      </c>
      <c r="D5" s="346" t="s">
        <v>5</v>
      </c>
      <c r="E5" s="347"/>
      <c r="F5" s="343" t="s">
        <v>236</v>
      </c>
      <c r="G5" s="355" t="s">
        <v>237</v>
      </c>
      <c r="H5" s="356"/>
    </row>
    <row r="6" spans="2:8" ht="19.5" customHeight="1">
      <c r="B6" s="353"/>
      <c r="C6" s="349"/>
      <c r="D6" s="70" t="s">
        <v>67</v>
      </c>
      <c r="E6" s="70" t="s">
        <v>124</v>
      </c>
      <c r="F6" s="344"/>
      <c r="G6" s="357"/>
      <c r="H6" s="358"/>
    </row>
    <row r="7" spans="2:8" ht="19.5" customHeight="1" thickBot="1">
      <c r="B7" s="354"/>
      <c r="C7" s="350"/>
      <c r="D7" s="75" t="s">
        <v>68</v>
      </c>
      <c r="E7" s="75" t="s">
        <v>69</v>
      </c>
      <c r="F7" s="345"/>
      <c r="G7" s="359"/>
      <c r="H7" s="360"/>
    </row>
    <row r="8" spans="2:8" ht="19.5" customHeight="1">
      <c r="B8" s="73" t="s">
        <v>6</v>
      </c>
      <c r="C8" s="74"/>
      <c r="D8" s="341">
        <v>0</v>
      </c>
      <c r="E8" s="341">
        <v>0</v>
      </c>
      <c r="F8" s="341">
        <v>0</v>
      </c>
      <c r="G8" s="337">
        <v>0</v>
      </c>
      <c r="H8" s="338"/>
    </row>
    <row r="9" spans="2:8" ht="19.5" customHeight="1" thickBot="1">
      <c r="B9" s="71"/>
      <c r="C9" s="72"/>
      <c r="D9" s="342"/>
      <c r="E9" s="342"/>
      <c r="F9" s="342"/>
      <c r="G9" s="339"/>
      <c r="H9" s="340"/>
    </row>
  </sheetData>
  <sheetProtection/>
  <mergeCells count="11">
    <mergeCell ref="B2:H2"/>
    <mergeCell ref="C5:C7"/>
    <mergeCell ref="B3:H3"/>
    <mergeCell ref="B5:B7"/>
    <mergeCell ref="G5:H7"/>
    <mergeCell ref="G8:H9"/>
    <mergeCell ref="D8:D9"/>
    <mergeCell ref="E8:E9"/>
    <mergeCell ref="F8:F9"/>
    <mergeCell ref="F5:F7"/>
    <mergeCell ref="D5:E5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9.140625" style="52" customWidth="1"/>
    <col min="2" max="2" width="5.140625" style="52" bestFit="1" customWidth="1"/>
    <col min="3" max="3" width="46.00390625" style="52" bestFit="1" customWidth="1"/>
    <col min="4" max="4" width="13.28125" style="52" bestFit="1" customWidth="1"/>
    <col min="5" max="5" width="10.140625" style="52" bestFit="1" customWidth="1"/>
    <col min="6" max="6" width="11.140625" style="52" bestFit="1" customWidth="1"/>
    <col min="7" max="16384" width="9.140625" style="52" customWidth="1"/>
  </cols>
  <sheetData>
    <row r="1" spans="3:5" ht="12.75">
      <c r="C1" s="361" t="s">
        <v>300</v>
      </c>
      <c r="D1" s="221"/>
      <c r="E1" s="221"/>
    </row>
    <row r="3" spans="2:5" ht="12.75">
      <c r="B3" s="373"/>
      <c r="C3" s="373"/>
      <c r="D3" s="373"/>
      <c r="E3" s="373"/>
    </row>
    <row r="4" spans="2:5" ht="12.75" customHeight="1">
      <c r="B4" s="374" t="s">
        <v>275</v>
      </c>
      <c r="C4" s="374"/>
      <c r="D4" s="374"/>
      <c r="E4" s="374"/>
    </row>
    <row r="5" spans="2:5" ht="12.75" customHeight="1">
      <c r="B5" s="374"/>
      <c r="C5" s="374"/>
      <c r="D5" s="374"/>
      <c r="E5" s="374"/>
    </row>
    <row r="6" spans="2:5" ht="15.75">
      <c r="B6" s="375" t="s">
        <v>166</v>
      </c>
      <c r="C6" s="375"/>
      <c r="D6" s="375"/>
      <c r="E6" s="375"/>
    </row>
    <row r="7" spans="2:5" ht="13.5" thickBot="1">
      <c r="B7" s="53"/>
      <c r="C7" s="53"/>
      <c r="D7" s="53"/>
      <c r="E7" s="53"/>
    </row>
    <row r="8" spans="2:6" ht="33.75" customHeight="1">
      <c r="B8" s="80" t="s">
        <v>128</v>
      </c>
      <c r="C8" s="81" t="s">
        <v>61</v>
      </c>
      <c r="D8" s="376" t="s">
        <v>270</v>
      </c>
      <c r="E8" s="377"/>
      <c r="F8" s="55"/>
    </row>
    <row r="9" spans="2:5" ht="15.75">
      <c r="B9" s="82" t="s">
        <v>129</v>
      </c>
      <c r="C9" s="54" t="s">
        <v>130</v>
      </c>
      <c r="D9" s="362"/>
      <c r="E9" s="363"/>
    </row>
    <row r="10" spans="2:5" ht="15.75">
      <c r="B10" s="83"/>
      <c r="C10" s="58" t="s">
        <v>131</v>
      </c>
      <c r="D10" s="364">
        <v>1574380</v>
      </c>
      <c r="E10" s="370"/>
    </row>
    <row r="11" spans="2:5" ht="15.75">
      <c r="B11" s="83"/>
      <c r="C11" s="58" t="s">
        <v>70</v>
      </c>
      <c r="D11" s="364">
        <v>2400000</v>
      </c>
      <c r="E11" s="370"/>
    </row>
    <row r="12" spans="2:5" ht="15.75">
      <c r="B12" s="84"/>
      <c r="C12" s="60" t="s">
        <v>132</v>
      </c>
      <c r="D12" s="371">
        <v>100000</v>
      </c>
      <c r="E12" s="372"/>
    </row>
    <row r="13" spans="2:5" ht="15.75">
      <c r="B13" s="83"/>
      <c r="C13" s="58" t="s">
        <v>133</v>
      </c>
      <c r="D13" s="364">
        <v>1625320</v>
      </c>
      <c r="E13" s="370"/>
    </row>
    <row r="14" spans="2:5" ht="15.75">
      <c r="B14" s="83"/>
      <c r="C14" s="58" t="s">
        <v>134</v>
      </c>
      <c r="D14" s="368">
        <v>5000000</v>
      </c>
      <c r="E14" s="369"/>
    </row>
    <row r="15" spans="2:5" ht="15.75">
      <c r="B15" s="90"/>
      <c r="C15" s="59" t="s">
        <v>246</v>
      </c>
      <c r="D15" s="383">
        <v>15300</v>
      </c>
      <c r="E15" s="383"/>
    </row>
    <row r="16" spans="2:5" ht="12.75" customHeight="1">
      <c r="B16" s="90"/>
      <c r="C16" s="59" t="s">
        <v>235</v>
      </c>
      <c r="D16" s="381">
        <v>3857400</v>
      </c>
      <c r="E16" s="382"/>
    </row>
    <row r="17" spans="2:5" ht="12.75">
      <c r="B17" s="155" t="s">
        <v>15</v>
      </c>
      <c r="C17" s="380" t="s">
        <v>135</v>
      </c>
      <c r="D17" s="380"/>
      <c r="E17" s="380"/>
    </row>
    <row r="18" spans="2:5" ht="15.75">
      <c r="B18" s="84"/>
      <c r="C18" s="60" t="s">
        <v>161</v>
      </c>
      <c r="D18" s="378">
        <v>12481903</v>
      </c>
      <c r="E18" s="379"/>
    </row>
    <row r="19" spans="2:5" ht="15.75">
      <c r="B19" s="83"/>
      <c r="C19" s="58" t="s">
        <v>162</v>
      </c>
      <c r="D19" s="364">
        <v>1715700</v>
      </c>
      <c r="E19" s="365"/>
    </row>
    <row r="20" spans="2:5" ht="15.75">
      <c r="B20" s="85" t="s">
        <v>16</v>
      </c>
      <c r="C20" s="61" t="s">
        <v>136</v>
      </c>
      <c r="D20" s="384"/>
      <c r="E20" s="385"/>
    </row>
    <row r="21" spans="2:5" ht="15.75">
      <c r="B21" s="85"/>
      <c r="C21" s="58" t="s">
        <v>137</v>
      </c>
      <c r="D21" s="368">
        <v>4786000</v>
      </c>
      <c r="E21" s="369"/>
    </row>
    <row r="22" spans="2:5" ht="15.75">
      <c r="B22" s="86"/>
      <c r="C22" s="62" t="s">
        <v>163</v>
      </c>
      <c r="D22" s="366">
        <v>442880</v>
      </c>
      <c r="E22" s="367"/>
    </row>
    <row r="23" spans="2:5" ht="15.75">
      <c r="B23" s="83"/>
      <c r="C23" s="58" t="s">
        <v>276</v>
      </c>
      <c r="D23" s="364">
        <v>50000</v>
      </c>
      <c r="E23" s="370"/>
    </row>
    <row r="24" spans="2:5" ht="15.75">
      <c r="B24" s="83"/>
      <c r="C24" s="58" t="s">
        <v>277</v>
      </c>
      <c r="D24" s="364">
        <v>1050000</v>
      </c>
      <c r="E24" s="365"/>
    </row>
    <row r="25" spans="2:5" ht="15.75">
      <c r="B25" s="83"/>
      <c r="C25" s="62" t="s">
        <v>247</v>
      </c>
      <c r="D25" s="366">
        <v>2007360</v>
      </c>
      <c r="E25" s="367"/>
    </row>
    <row r="26" spans="2:5" ht="15.75">
      <c r="B26" s="90"/>
      <c r="C26" s="157" t="s">
        <v>248</v>
      </c>
      <c r="D26" s="398">
        <v>2838408</v>
      </c>
      <c r="E26" s="399"/>
    </row>
    <row r="27" spans="2:6" ht="16.5" thickBot="1">
      <c r="B27" s="87" t="s">
        <v>18</v>
      </c>
      <c r="C27" s="76" t="s">
        <v>140</v>
      </c>
      <c r="D27" s="396">
        <v>1200000</v>
      </c>
      <c r="E27" s="397"/>
      <c r="F27" s="55"/>
    </row>
    <row r="28" spans="2:6" ht="16.5" thickBot="1">
      <c r="B28" s="88"/>
      <c r="C28" s="78" t="s">
        <v>138</v>
      </c>
      <c r="D28" s="392">
        <f>SUM(D10:D27)</f>
        <v>41144651</v>
      </c>
      <c r="E28" s="393"/>
      <c r="F28" s="56"/>
    </row>
    <row r="29" spans="2:5" ht="15.75">
      <c r="B29" s="89" t="s">
        <v>141</v>
      </c>
      <c r="C29" s="77" t="s">
        <v>165</v>
      </c>
      <c r="D29" s="394"/>
      <c r="E29" s="395"/>
    </row>
    <row r="30" spans="2:5" ht="15.75">
      <c r="B30" s="83"/>
      <c r="C30" s="58" t="s">
        <v>10</v>
      </c>
      <c r="D30" s="386">
        <v>12731000</v>
      </c>
      <c r="E30" s="387"/>
    </row>
    <row r="31" spans="2:5" ht="16.5" thickBot="1">
      <c r="B31" s="90"/>
      <c r="C31" s="59"/>
      <c r="D31" s="388"/>
      <c r="E31" s="389"/>
    </row>
    <row r="32" spans="2:5" ht="27" customHeight="1" thickBot="1">
      <c r="B32" s="91"/>
      <c r="C32" s="79" t="s">
        <v>139</v>
      </c>
      <c r="D32" s="390">
        <f>D28+D30</f>
        <v>53875651</v>
      </c>
      <c r="E32" s="391"/>
    </row>
  </sheetData>
  <sheetProtection selectLockedCells="1" selectUnlockedCells="1"/>
  <mergeCells count="29">
    <mergeCell ref="D20:E20"/>
    <mergeCell ref="D30:E30"/>
    <mergeCell ref="D31:E31"/>
    <mergeCell ref="D32:E32"/>
    <mergeCell ref="D23:E23"/>
    <mergeCell ref="D28:E28"/>
    <mergeCell ref="D29:E29"/>
    <mergeCell ref="D27:E27"/>
    <mergeCell ref="D26:E26"/>
    <mergeCell ref="D24:E24"/>
    <mergeCell ref="B3:E3"/>
    <mergeCell ref="B4:E5"/>
    <mergeCell ref="B6:E6"/>
    <mergeCell ref="D8:E8"/>
    <mergeCell ref="D18:E18"/>
    <mergeCell ref="D14:E14"/>
    <mergeCell ref="C17:E17"/>
    <mergeCell ref="D16:E16"/>
    <mergeCell ref="D15:E15"/>
    <mergeCell ref="C1:E1"/>
    <mergeCell ref="D9:E9"/>
    <mergeCell ref="D19:E19"/>
    <mergeCell ref="D25:E25"/>
    <mergeCell ref="D21:E21"/>
    <mergeCell ref="D22:E22"/>
    <mergeCell ref="D10:E10"/>
    <mergeCell ref="D11:E11"/>
    <mergeCell ref="D12:E12"/>
    <mergeCell ref="D13:E13"/>
  </mergeCells>
  <printOptions/>
  <pageMargins left="0.7" right="0.49375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65.28125" style="0" bestFit="1" customWidth="1"/>
  </cols>
  <sheetData>
    <row r="1" spans="1:3" ht="12.75">
      <c r="A1" s="401" t="s">
        <v>301</v>
      </c>
      <c r="B1" s="221"/>
      <c r="C1" s="221"/>
    </row>
    <row r="3" spans="1:3" ht="12.75">
      <c r="A3" s="402" t="s">
        <v>285</v>
      </c>
      <c r="B3" s="402"/>
      <c r="C3" s="402"/>
    </row>
    <row r="5" ht="12.75">
      <c r="C5" s="147" t="s">
        <v>208</v>
      </c>
    </row>
    <row r="6" spans="2:3" ht="12.75">
      <c r="B6" s="148" t="s">
        <v>209</v>
      </c>
      <c r="C6" s="148" t="s">
        <v>210</v>
      </c>
    </row>
    <row r="7" spans="2:3" ht="12.75">
      <c r="B7" s="10" t="s">
        <v>211</v>
      </c>
      <c r="C7" s="10">
        <v>500</v>
      </c>
    </row>
    <row r="8" spans="2:3" ht="12.75">
      <c r="B8" s="10" t="s">
        <v>212</v>
      </c>
      <c r="C8" s="10">
        <v>150</v>
      </c>
    </row>
    <row r="9" spans="2:3" ht="12.75">
      <c r="B9" s="10" t="s">
        <v>223</v>
      </c>
      <c r="C9" s="10">
        <v>200</v>
      </c>
    </row>
    <row r="10" spans="2:3" ht="12.75">
      <c r="B10" s="154" t="s">
        <v>233</v>
      </c>
      <c r="C10" s="10">
        <v>50</v>
      </c>
    </row>
    <row r="11" spans="2:3" ht="12.75">
      <c r="B11" s="149" t="s">
        <v>213</v>
      </c>
      <c r="C11" s="149">
        <f>SUM(C7:C10)</f>
        <v>900</v>
      </c>
    </row>
    <row r="14" spans="1:3" ht="12.75">
      <c r="A14" s="400" t="s">
        <v>286</v>
      </c>
      <c r="B14" s="400"/>
      <c r="C14" s="400"/>
    </row>
    <row r="15" ht="12.75">
      <c r="C15" s="156" t="s">
        <v>208</v>
      </c>
    </row>
    <row r="16" spans="2:3" ht="12.75">
      <c r="B16" s="10" t="s">
        <v>222</v>
      </c>
      <c r="C16" s="149">
        <v>2000</v>
      </c>
    </row>
    <row r="17" spans="2:3" ht="12.75">
      <c r="B17" s="10" t="s">
        <v>232</v>
      </c>
      <c r="C17" s="152">
        <v>36</v>
      </c>
    </row>
    <row r="18" spans="2:3" ht="12.75">
      <c r="B18" s="149" t="s">
        <v>221</v>
      </c>
      <c r="C18" s="149">
        <v>2036</v>
      </c>
    </row>
    <row r="21" spans="1:3" ht="12.75">
      <c r="A21" s="401" t="s">
        <v>269</v>
      </c>
      <c r="B21" s="401"/>
      <c r="C21" s="401"/>
    </row>
    <row r="23" spans="1:3" ht="12.75">
      <c r="A23" s="400" t="s">
        <v>225</v>
      </c>
      <c r="B23" s="400"/>
      <c r="C23" s="400"/>
    </row>
    <row r="25" ht="12.75">
      <c r="C25" s="147" t="s">
        <v>208</v>
      </c>
    </row>
    <row r="26" spans="2:3" ht="12.75">
      <c r="B26" s="148" t="s">
        <v>214</v>
      </c>
      <c r="C26" s="148" t="s">
        <v>224</v>
      </c>
    </row>
    <row r="27" spans="2:3" ht="12.75">
      <c r="B27" s="10" t="s">
        <v>215</v>
      </c>
      <c r="C27" s="154">
        <v>63</v>
      </c>
    </row>
    <row r="28" spans="2:3" ht="12.75">
      <c r="B28" s="10" t="s">
        <v>216</v>
      </c>
      <c r="C28" s="10">
        <v>60</v>
      </c>
    </row>
    <row r="29" spans="2:3" ht="12.75">
      <c r="B29" s="10" t="s">
        <v>217</v>
      </c>
      <c r="C29" s="10">
        <v>0</v>
      </c>
    </row>
    <row r="30" spans="2:3" ht="12.75">
      <c r="B30" s="10" t="s">
        <v>218</v>
      </c>
      <c r="C30" s="10">
        <v>70</v>
      </c>
    </row>
    <row r="31" spans="2:3" ht="12.75">
      <c r="B31" s="10" t="s">
        <v>219</v>
      </c>
      <c r="C31" s="10">
        <v>0</v>
      </c>
    </row>
    <row r="32" spans="2:3" ht="12.75">
      <c r="B32" s="10" t="s">
        <v>220</v>
      </c>
      <c r="C32" s="10">
        <v>0</v>
      </c>
    </row>
    <row r="33" spans="2:3" ht="12.75">
      <c r="B33" s="149" t="s">
        <v>221</v>
      </c>
      <c r="C33" s="149">
        <f>SUM(C27:C32)</f>
        <v>193</v>
      </c>
    </row>
  </sheetData>
  <sheetProtection/>
  <mergeCells count="5">
    <mergeCell ref="A23:C23"/>
    <mergeCell ref="A1:C1"/>
    <mergeCell ref="A3:C3"/>
    <mergeCell ref="A14:C14"/>
    <mergeCell ref="A21:C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Zoltán</dc:creator>
  <cp:keywords/>
  <dc:description/>
  <cp:lastModifiedBy>Windows-felhasználó</cp:lastModifiedBy>
  <cp:lastPrinted>2017-01-26T12:45:25Z</cp:lastPrinted>
  <dcterms:created xsi:type="dcterms:W3CDTF">2014-02-01T16:53:22Z</dcterms:created>
  <dcterms:modified xsi:type="dcterms:W3CDTF">2017-03-29T09:53:13Z</dcterms:modified>
  <cp:category/>
  <cp:version/>
  <cp:contentType/>
  <cp:contentStatus/>
</cp:coreProperties>
</file>